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lvaxten-my.sharepoint.com/personal/jan_persson_tillvaxtverket_se/Documents/Nya Fakta o statistik/Regionala indel Stad i land uppdat aug 2021/"/>
    </mc:Choice>
  </mc:AlternateContent>
  <xr:revisionPtr revIDLastSave="0" documentId="8_{2A4A6A1D-D889-4FE2-8B2B-19B9BFAA0FF4}" xr6:coauthVersionLast="47" xr6:coauthVersionMax="47" xr10:uidLastSave="{00000000-0000-0000-0000-000000000000}"/>
  <bookViews>
    <workbookView xWindow="-120" yWindow="-120" windowWidth="29040" windowHeight="15840" xr2:uid="{05372B7B-ECC5-4F37-AD2F-10CC78B77F84}"/>
  </bookViews>
  <sheets>
    <sheet name="Information" sheetId="1" r:id="rId1"/>
    <sheet name="Kommun_Indelning_2021" sheetId="5" r:id="rId2"/>
    <sheet name="FA15_indelning_2021" sheetId="6" r:id="rId3"/>
    <sheet name="Förändring 2014-2021" sheetId="4" r:id="rId4"/>
    <sheet name="Stora_städer_nationell" sheetId="7" r:id="rId5"/>
    <sheet name="Stora städer_EU" sheetId="8" r:id="rId6"/>
    <sheet name="Kommunindelning Beräkning" sheetId="2" r:id="rId7"/>
    <sheet name="FA_indelning Beräkning" sheetId="3" r:id="rId8"/>
    <sheet name="Kommun_datafil" sheetId="10" r:id="rId9"/>
    <sheet name="FA_datafil" sheetId="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94" i="2" l="1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B294" i="2"/>
  <c r="AB293" i="2"/>
  <c r="AB292" i="2"/>
  <c r="AB291" i="2"/>
  <c r="AB290" i="2"/>
  <c r="AB289" i="2"/>
  <c r="AB288" i="2"/>
  <c r="AB287" i="2"/>
  <c r="AB286" i="2"/>
  <c r="AB285" i="2"/>
  <c r="AB284" i="2"/>
  <c r="AB283" i="2"/>
  <c r="AB282" i="2"/>
  <c r="AB281" i="2"/>
  <c r="AB280" i="2"/>
  <c r="AB279" i="2"/>
  <c r="AB278" i="2"/>
  <c r="AB277" i="2"/>
  <c r="AB276" i="2"/>
  <c r="AB275" i="2"/>
  <c r="AB274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254" i="2"/>
  <c r="AB253" i="2"/>
  <c r="AB252" i="2"/>
  <c r="AB251" i="2"/>
  <c r="AB250" i="2"/>
  <c r="AB249" i="2"/>
  <c r="AB248" i="2"/>
  <c r="AB247" i="2"/>
  <c r="AB246" i="2"/>
  <c r="AB245" i="2"/>
  <c r="AB244" i="2"/>
  <c r="AB243" i="2"/>
  <c r="AB242" i="2"/>
  <c r="AB241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H29" i="4"/>
  <c r="E29" i="8"/>
  <c r="W64" i="3"/>
  <c r="W63" i="3"/>
  <c r="M63" i="3"/>
  <c r="N63" i="3" s="1"/>
  <c r="J63" i="3"/>
  <c r="I63" i="3"/>
  <c r="Z63" i="3" s="1"/>
  <c r="AA63" i="3" s="1"/>
  <c r="W62" i="3"/>
  <c r="M62" i="3"/>
  <c r="N62" i="3" s="1"/>
  <c r="J62" i="3"/>
  <c r="I62" i="3"/>
  <c r="W61" i="3"/>
  <c r="M61" i="3"/>
  <c r="N61" i="3" s="1"/>
  <c r="J61" i="3"/>
  <c r="I61" i="3"/>
  <c r="Z61" i="3" s="1"/>
  <c r="AA61" i="3" s="1"/>
  <c r="W60" i="3"/>
  <c r="M60" i="3"/>
  <c r="N60" i="3" s="1"/>
  <c r="X60" i="3" s="1"/>
  <c r="J60" i="3"/>
  <c r="I60" i="3"/>
  <c r="O60" i="3" s="1"/>
  <c r="W59" i="3"/>
  <c r="M59" i="3"/>
  <c r="N59" i="3" s="1"/>
  <c r="J59" i="3"/>
  <c r="I59" i="3"/>
  <c r="Z59" i="3" s="1"/>
  <c r="AA59" i="3" s="1"/>
  <c r="W58" i="3"/>
  <c r="N58" i="3"/>
  <c r="M58" i="3"/>
  <c r="J58" i="3"/>
  <c r="I58" i="3"/>
  <c r="O58" i="3" s="1"/>
  <c r="Z57" i="3"/>
  <c r="AA57" i="3" s="1"/>
  <c r="W57" i="3"/>
  <c r="M57" i="3"/>
  <c r="N57" i="3" s="1"/>
  <c r="J57" i="3"/>
  <c r="I57" i="3"/>
  <c r="K57" i="3" s="1"/>
  <c r="W56" i="3"/>
  <c r="X56" i="3" s="1"/>
  <c r="M56" i="3"/>
  <c r="N56" i="3" s="1"/>
  <c r="K56" i="3"/>
  <c r="J56" i="3"/>
  <c r="I56" i="3"/>
  <c r="Z56" i="3" s="1"/>
  <c r="AA56" i="3" s="1"/>
  <c r="Z55" i="3"/>
  <c r="AA55" i="3" s="1"/>
  <c r="W55" i="3"/>
  <c r="M55" i="3"/>
  <c r="N55" i="3" s="1"/>
  <c r="K55" i="3"/>
  <c r="J55" i="3"/>
  <c r="I55" i="3"/>
  <c r="W54" i="3"/>
  <c r="N54" i="3"/>
  <c r="M54" i="3"/>
  <c r="J54" i="3"/>
  <c r="I54" i="3"/>
  <c r="W53" i="3"/>
  <c r="M53" i="3"/>
  <c r="N53" i="3" s="1"/>
  <c r="J53" i="3"/>
  <c r="I53" i="3"/>
  <c r="W52" i="3"/>
  <c r="M52" i="3"/>
  <c r="N52" i="3" s="1"/>
  <c r="J52" i="3"/>
  <c r="I52" i="3"/>
  <c r="O52" i="3" s="1"/>
  <c r="W51" i="3"/>
  <c r="M51" i="3"/>
  <c r="N51" i="3" s="1"/>
  <c r="X51" i="3" s="1"/>
  <c r="J51" i="3"/>
  <c r="I51" i="3"/>
  <c r="Z51" i="3" s="1"/>
  <c r="AA51" i="3" s="1"/>
  <c r="W50" i="3"/>
  <c r="N50" i="3"/>
  <c r="M50" i="3"/>
  <c r="J50" i="3"/>
  <c r="I50" i="3"/>
  <c r="O50" i="3" s="1"/>
  <c r="W49" i="3"/>
  <c r="M49" i="3"/>
  <c r="N49" i="3" s="1"/>
  <c r="J49" i="3"/>
  <c r="I49" i="3"/>
  <c r="K49" i="3" s="1"/>
  <c r="W48" i="3"/>
  <c r="M48" i="3"/>
  <c r="N48" i="3" s="1"/>
  <c r="X48" i="3" s="1"/>
  <c r="J48" i="3"/>
  <c r="I48" i="3"/>
  <c r="K48" i="3" s="1"/>
  <c r="W47" i="3"/>
  <c r="O47" i="3"/>
  <c r="M47" i="3"/>
  <c r="N47" i="3" s="1"/>
  <c r="K47" i="3"/>
  <c r="J47" i="3"/>
  <c r="I47" i="3"/>
  <c r="Z47" i="3" s="1"/>
  <c r="AA47" i="3" s="1"/>
  <c r="W46" i="3"/>
  <c r="N46" i="3"/>
  <c r="M46" i="3"/>
  <c r="J46" i="3"/>
  <c r="I46" i="3"/>
  <c r="W45" i="3"/>
  <c r="M45" i="3"/>
  <c r="N45" i="3" s="1"/>
  <c r="J45" i="3"/>
  <c r="I45" i="3"/>
  <c r="Z45" i="3" s="1"/>
  <c r="AA45" i="3" s="1"/>
  <c r="W44" i="3"/>
  <c r="M44" i="3"/>
  <c r="N44" i="3" s="1"/>
  <c r="P44" i="3" s="1"/>
  <c r="K44" i="3"/>
  <c r="J44" i="3"/>
  <c r="I44" i="3"/>
  <c r="O44" i="3" s="1"/>
  <c r="W43" i="3"/>
  <c r="M43" i="3"/>
  <c r="N43" i="3" s="1"/>
  <c r="X43" i="3" s="1"/>
  <c r="J43" i="3"/>
  <c r="I43" i="3"/>
  <c r="Z43" i="3" s="1"/>
  <c r="AA43" i="3" s="1"/>
  <c r="W42" i="3"/>
  <c r="N42" i="3"/>
  <c r="M42" i="3"/>
  <c r="J42" i="3"/>
  <c r="I42" i="3"/>
  <c r="W41" i="3"/>
  <c r="N41" i="3"/>
  <c r="M41" i="3"/>
  <c r="J41" i="3"/>
  <c r="I41" i="3"/>
  <c r="K41" i="3" s="1"/>
  <c r="Z40" i="3"/>
  <c r="AA40" i="3" s="1"/>
  <c r="W40" i="3"/>
  <c r="O40" i="3"/>
  <c r="M40" i="3"/>
  <c r="N40" i="3" s="1"/>
  <c r="X40" i="3" s="1"/>
  <c r="K40" i="3"/>
  <c r="J40" i="3"/>
  <c r="I40" i="3"/>
  <c r="W39" i="3"/>
  <c r="M39" i="3"/>
  <c r="N39" i="3" s="1"/>
  <c r="O39" i="3" s="1"/>
  <c r="J39" i="3"/>
  <c r="I39" i="3"/>
  <c r="Z39" i="3" s="1"/>
  <c r="AA39" i="3" s="1"/>
  <c r="W38" i="3"/>
  <c r="M38" i="3"/>
  <c r="N38" i="3" s="1"/>
  <c r="J38" i="3"/>
  <c r="I38" i="3"/>
  <c r="W37" i="3"/>
  <c r="M37" i="3"/>
  <c r="N37" i="3" s="1"/>
  <c r="J37" i="3"/>
  <c r="I37" i="3"/>
  <c r="Z37" i="3" s="1"/>
  <c r="AA37" i="3" s="1"/>
  <c r="X36" i="3"/>
  <c r="W36" i="3"/>
  <c r="M36" i="3"/>
  <c r="N36" i="3" s="1"/>
  <c r="J36" i="3"/>
  <c r="I36" i="3"/>
  <c r="O36" i="3" s="1"/>
  <c r="W35" i="3"/>
  <c r="M35" i="3"/>
  <c r="N35" i="3" s="1"/>
  <c r="J35" i="3"/>
  <c r="I35" i="3"/>
  <c r="Z35" i="3" s="1"/>
  <c r="AA35" i="3" s="1"/>
  <c r="W34" i="3"/>
  <c r="M34" i="3"/>
  <c r="N34" i="3" s="1"/>
  <c r="J34" i="3"/>
  <c r="I34" i="3"/>
  <c r="Z33" i="3"/>
  <c r="AA33" i="3" s="1"/>
  <c r="W33" i="3"/>
  <c r="M33" i="3"/>
  <c r="N33" i="3" s="1"/>
  <c r="J33" i="3"/>
  <c r="I33" i="3"/>
  <c r="K33" i="3" s="1"/>
  <c r="Z32" i="3"/>
  <c r="AA32" i="3" s="1"/>
  <c r="W32" i="3"/>
  <c r="O32" i="3"/>
  <c r="M32" i="3"/>
  <c r="N32" i="3" s="1"/>
  <c r="X32" i="3" s="1"/>
  <c r="K32" i="3"/>
  <c r="J32" i="3"/>
  <c r="I32" i="3"/>
  <c r="W31" i="3"/>
  <c r="O31" i="3"/>
  <c r="M31" i="3"/>
  <c r="N31" i="3" s="1"/>
  <c r="P31" i="3" s="1"/>
  <c r="J31" i="3"/>
  <c r="I31" i="3"/>
  <c r="Z31" i="3" s="1"/>
  <c r="AA31" i="3" s="1"/>
  <c r="Z30" i="3"/>
  <c r="AA30" i="3" s="1"/>
  <c r="W30" i="3"/>
  <c r="M30" i="3"/>
  <c r="N30" i="3" s="1"/>
  <c r="J30" i="3"/>
  <c r="I30" i="3"/>
  <c r="W29" i="3"/>
  <c r="M29" i="3"/>
  <c r="J29" i="3"/>
  <c r="L29" i="3" s="1"/>
  <c r="N29" i="3" s="1"/>
  <c r="I29" i="3"/>
  <c r="W28" i="3"/>
  <c r="M28" i="3"/>
  <c r="N28" i="3" s="1"/>
  <c r="X28" i="3" s="1"/>
  <c r="J28" i="3"/>
  <c r="I28" i="3"/>
  <c r="W27" i="3"/>
  <c r="M27" i="3"/>
  <c r="N27" i="3" s="1"/>
  <c r="X27" i="3" s="1"/>
  <c r="J27" i="3"/>
  <c r="I27" i="3"/>
  <c r="W26" i="3"/>
  <c r="M26" i="3"/>
  <c r="J26" i="3"/>
  <c r="L26" i="3" s="1"/>
  <c r="N26" i="3" s="1"/>
  <c r="X26" i="3" s="1"/>
  <c r="I26" i="3"/>
  <c r="Z26" i="3" s="1"/>
  <c r="AA26" i="3" s="1"/>
  <c r="W25" i="3"/>
  <c r="M25" i="3"/>
  <c r="N25" i="3" s="1"/>
  <c r="X25" i="3" s="1"/>
  <c r="J25" i="3"/>
  <c r="I25" i="3"/>
  <c r="W24" i="3"/>
  <c r="N24" i="3"/>
  <c r="M24" i="3"/>
  <c r="J24" i="3"/>
  <c r="I24" i="3"/>
  <c r="O24" i="3" s="1"/>
  <c r="Z23" i="3"/>
  <c r="AA23" i="3" s="1"/>
  <c r="W23" i="3"/>
  <c r="M23" i="3"/>
  <c r="N23" i="3" s="1"/>
  <c r="J23" i="3"/>
  <c r="I23" i="3"/>
  <c r="K23" i="3" s="1"/>
  <c r="Z22" i="3"/>
  <c r="AA22" i="3" s="1"/>
  <c r="W22" i="3"/>
  <c r="M22" i="3"/>
  <c r="N22" i="3" s="1"/>
  <c r="J22" i="3"/>
  <c r="I22" i="3"/>
  <c r="O22" i="3" s="1"/>
  <c r="W21" i="3"/>
  <c r="M21" i="3"/>
  <c r="N21" i="3" s="1"/>
  <c r="X21" i="3" s="1"/>
  <c r="J21" i="3"/>
  <c r="I21" i="3"/>
  <c r="K21" i="3" s="1"/>
  <c r="Z20" i="3"/>
  <c r="AA20" i="3" s="1"/>
  <c r="W20" i="3"/>
  <c r="M20" i="3"/>
  <c r="N20" i="3" s="1"/>
  <c r="J20" i="3"/>
  <c r="I20" i="3"/>
  <c r="X19" i="3"/>
  <c r="W19" i="3"/>
  <c r="M19" i="3"/>
  <c r="N19" i="3" s="1"/>
  <c r="J19" i="3"/>
  <c r="I19" i="3"/>
  <c r="W18" i="3"/>
  <c r="M18" i="3"/>
  <c r="L18" i="3"/>
  <c r="N18" i="3" s="1"/>
  <c r="P18" i="3" s="1"/>
  <c r="J18" i="3"/>
  <c r="I18" i="3"/>
  <c r="K18" i="3" s="1"/>
  <c r="X17" i="3"/>
  <c r="W17" i="3"/>
  <c r="M17" i="3"/>
  <c r="J17" i="3"/>
  <c r="I17" i="3"/>
  <c r="W16" i="3"/>
  <c r="X16" i="3" s="1"/>
  <c r="M16" i="3"/>
  <c r="J16" i="3"/>
  <c r="I16" i="3"/>
  <c r="Z16" i="3" s="1"/>
  <c r="AA16" i="3" s="1"/>
  <c r="W15" i="3"/>
  <c r="X15" i="3" s="1"/>
  <c r="M15" i="3"/>
  <c r="J15" i="3"/>
  <c r="I15" i="3"/>
  <c r="Z15" i="3" s="1"/>
  <c r="AA15" i="3" s="1"/>
  <c r="Z14" i="3"/>
  <c r="AA14" i="3" s="1"/>
  <c r="W14" i="3"/>
  <c r="X14" i="3" s="1"/>
  <c r="M14" i="3"/>
  <c r="J14" i="3"/>
  <c r="I14" i="3"/>
  <c r="O14" i="3" s="1"/>
  <c r="P14" i="3" s="1"/>
  <c r="W13" i="3"/>
  <c r="X13" i="3" s="1"/>
  <c r="M13" i="3"/>
  <c r="J13" i="3"/>
  <c r="I13" i="3"/>
  <c r="W12" i="3"/>
  <c r="X12" i="3" s="1"/>
  <c r="O12" i="3"/>
  <c r="P12" i="3" s="1"/>
  <c r="M12" i="3"/>
  <c r="J12" i="3"/>
  <c r="I12" i="3"/>
  <c r="Z12" i="3" s="1"/>
  <c r="AA12" i="3" s="1"/>
  <c r="X11" i="3"/>
  <c r="W11" i="3"/>
  <c r="M11" i="3"/>
  <c r="J11" i="3"/>
  <c r="I11" i="3"/>
  <c r="Z11" i="3" s="1"/>
  <c r="AA11" i="3" s="1"/>
  <c r="X10" i="3"/>
  <c r="W10" i="3"/>
  <c r="M10" i="3"/>
  <c r="J10" i="3"/>
  <c r="I10" i="3"/>
  <c r="O10" i="3" s="1"/>
  <c r="P10" i="3" s="1"/>
  <c r="S10" i="3" s="1"/>
  <c r="X9" i="3"/>
  <c r="W9" i="3"/>
  <c r="M9" i="3"/>
  <c r="J9" i="3"/>
  <c r="I9" i="3"/>
  <c r="W8" i="3"/>
  <c r="X8" i="3" s="1"/>
  <c r="M8" i="3"/>
  <c r="J8" i="3"/>
  <c r="I8" i="3"/>
  <c r="Z8" i="3" s="1"/>
  <c r="AA8" i="3" s="1"/>
  <c r="W7" i="3"/>
  <c r="X7" i="3" s="1"/>
  <c r="M7" i="3"/>
  <c r="J7" i="3"/>
  <c r="I7" i="3"/>
  <c r="Z7" i="3" s="1"/>
  <c r="AA7" i="3" s="1"/>
  <c r="W6" i="3"/>
  <c r="M6" i="3"/>
  <c r="N6" i="3" s="1"/>
  <c r="J6" i="3"/>
  <c r="I6" i="3"/>
  <c r="K6" i="3" s="1"/>
  <c r="W5" i="3"/>
  <c r="M5" i="3"/>
  <c r="N5" i="3" s="1"/>
  <c r="J5" i="3"/>
  <c r="I5" i="3"/>
  <c r="O5" i="3" s="1"/>
  <c r="W4" i="3"/>
  <c r="M4" i="3"/>
  <c r="J4" i="3"/>
  <c r="L4" i="3" s="1"/>
  <c r="I4" i="3"/>
  <c r="S295" i="2"/>
  <c r="K295" i="2"/>
  <c r="J295" i="2"/>
  <c r="G295" i="2"/>
  <c r="F295" i="2"/>
  <c r="T294" i="2"/>
  <c r="S294" i="2"/>
  <c r="I294" i="2"/>
  <c r="G294" i="2"/>
  <c r="F294" i="2"/>
  <c r="T293" i="2"/>
  <c r="S293" i="2"/>
  <c r="N293" i="2"/>
  <c r="G293" i="2"/>
  <c r="I293" i="2" s="1"/>
  <c r="F293" i="2"/>
  <c r="L293" i="2" s="1"/>
  <c r="M293" i="2" s="1"/>
  <c r="X293" i="2" s="1"/>
  <c r="Y293" i="2" s="1"/>
  <c r="V292" i="2"/>
  <c r="W292" i="2" s="1"/>
  <c r="S292" i="2"/>
  <c r="T292" i="2" s="1"/>
  <c r="L292" i="2"/>
  <c r="M292" i="2" s="1"/>
  <c r="G292" i="2"/>
  <c r="I292" i="2" s="1"/>
  <c r="F292" i="2"/>
  <c r="H292" i="2" s="1"/>
  <c r="W291" i="2"/>
  <c r="V291" i="2"/>
  <c r="S291" i="2"/>
  <c r="T291" i="2" s="1"/>
  <c r="M291" i="2"/>
  <c r="N291" i="2" s="1"/>
  <c r="L291" i="2"/>
  <c r="H291" i="2"/>
  <c r="G291" i="2"/>
  <c r="I291" i="2" s="1"/>
  <c r="F291" i="2"/>
  <c r="T290" i="2"/>
  <c r="S290" i="2"/>
  <c r="I290" i="2"/>
  <c r="G290" i="2"/>
  <c r="F290" i="2"/>
  <c r="T289" i="2"/>
  <c r="S289" i="2"/>
  <c r="N289" i="2"/>
  <c r="G289" i="2"/>
  <c r="I289" i="2" s="1"/>
  <c r="F289" i="2"/>
  <c r="L289" i="2" s="1"/>
  <c r="M289" i="2" s="1"/>
  <c r="V288" i="2"/>
  <c r="W288" i="2" s="1"/>
  <c r="S288" i="2"/>
  <c r="T288" i="2" s="1"/>
  <c r="L288" i="2"/>
  <c r="M288" i="2" s="1"/>
  <c r="G288" i="2"/>
  <c r="I288" i="2" s="1"/>
  <c r="F288" i="2"/>
  <c r="H288" i="2" s="1"/>
  <c r="W287" i="2"/>
  <c r="V287" i="2"/>
  <c r="S287" i="2"/>
  <c r="T287" i="2" s="1"/>
  <c r="M287" i="2"/>
  <c r="N287" i="2" s="1"/>
  <c r="L287" i="2"/>
  <c r="H287" i="2"/>
  <c r="G287" i="2"/>
  <c r="I287" i="2" s="1"/>
  <c r="F287" i="2"/>
  <c r="T286" i="2"/>
  <c r="S286" i="2"/>
  <c r="I286" i="2"/>
  <c r="G286" i="2"/>
  <c r="F286" i="2"/>
  <c r="T285" i="2"/>
  <c r="S285" i="2"/>
  <c r="G285" i="2"/>
  <c r="I285" i="2" s="1"/>
  <c r="F285" i="2"/>
  <c r="L285" i="2" s="1"/>
  <c r="M285" i="2" s="1"/>
  <c r="V284" i="2"/>
  <c r="W284" i="2" s="1"/>
  <c r="S284" i="2"/>
  <c r="T284" i="2" s="1"/>
  <c r="L284" i="2"/>
  <c r="M284" i="2" s="1"/>
  <c r="G284" i="2"/>
  <c r="I284" i="2" s="1"/>
  <c r="F284" i="2"/>
  <c r="H284" i="2" s="1"/>
  <c r="W283" i="2"/>
  <c r="V283" i="2"/>
  <c r="S283" i="2"/>
  <c r="T283" i="2" s="1"/>
  <c r="M283" i="2"/>
  <c r="N283" i="2" s="1"/>
  <c r="L283" i="2"/>
  <c r="H283" i="2"/>
  <c r="G283" i="2"/>
  <c r="I283" i="2" s="1"/>
  <c r="F283" i="2"/>
  <c r="T282" i="2"/>
  <c r="S282" i="2"/>
  <c r="I282" i="2"/>
  <c r="G282" i="2"/>
  <c r="F282" i="2"/>
  <c r="T281" i="2"/>
  <c r="S281" i="2"/>
  <c r="N281" i="2"/>
  <c r="G281" i="2"/>
  <c r="I281" i="2" s="1"/>
  <c r="F281" i="2"/>
  <c r="L281" i="2" s="1"/>
  <c r="M281" i="2" s="1"/>
  <c r="V280" i="2"/>
  <c r="W280" i="2" s="1"/>
  <c r="S280" i="2"/>
  <c r="T280" i="2" s="1"/>
  <c r="L280" i="2"/>
  <c r="M280" i="2" s="1"/>
  <c r="G280" i="2"/>
  <c r="I280" i="2" s="1"/>
  <c r="F280" i="2"/>
  <c r="H280" i="2" s="1"/>
  <c r="W279" i="2"/>
  <c r="V279" i="2"/>
  <c r="S279" i="2"/>
  <c r="T279" i="2" s="1"/>
  <c r="M279" i="2"/>
  <c r="N279" i="2" s="1"/>
  <c r="L279" i="2"/>
  <c r="H279" i="2"/>
  <c r="G279" i="2"/>
  <c r="I279" i="2" s="1"/>
  <c r="F279" i="2"/>
  <c r="T278" i="2"/>
  <c r="S278" i="2"/>
  <c r="I278" i="2"/>
  <c r="G278" i="2"/>
  <c r="F278" i="2"/>
  <c r="T277" i="2"/>
  <c r="S277" i="2"/>
  <c r="G277" i="2"/>
  <c r="I277" i="2" s="1"/>
  <c r="F277" i="2"/>
  <c r="L277" i="2" s="1"/>
  <c r="M277" i="2" s="1"/>
  <c r="V276" i="2"/>
  <c r="W276" i="2" s="1"/>
  <c r="S276" i="2"/>
  <c r="T276" i="2" s="1"/>
  <c r="L276" i="2"/>
  <c r="M276" i="2" s="1"/>
  <c r="I276" i="2"/>
  <c r="G276" i="2"/>
  <c r="F276" i="2"/>
  <c r="H276" i="2" s="1"/>
  <c r="W275" i="2"/>
  <c r="V275" i="2"/>
  <c r="S275" i="2"/>
  <c r="T275" i="2" s="1"/>
  <c r="M275" i="2"/>
  <c r="N275" i="2" s="1"/>
  <c r="L275" i="2"/>
  <c r="H275" i="2"/>
  <c r="G275" i="2"/>
  <c r="I275" i="2" s="1"/>
  <c r="F275" i="2"/>
  <c r="T274" i="2"/>
  <c r="S274" i="2"/>
  <c r="I274" i="2"/>
  <c r="G274" i="2"/>
  <c r="F274" i="2"/>
  <c r="V273" i="2"/>
  <c r="W273" i="2" s="1"/>
  <c r="T273" i="2"/>
  <c r="S273" i="2"/>
  <c r="G273" i="2"/>
  <c r="I273" i="2" s="1"/>
  <c r="F273" i="2"/>
  <c r="L273" i="2" s="1"/>
  <c r="M273" i="2" s="1"/>
  <c r="V272" i="2"/>
  <c r="W272" i="2" s="1"/>
  <c r="S272" i="2"/>
  <c r="T272" i="2" s="1"/>
  <c r="L272" i="2"/>
  <c r="M272" i="2" s="1"/>
  <c r="I272" i="2"/>
  <c r="G272" i="2"/>
  <c r="F272" i="2"/>
  <c r="H272" i="2" s="1"/>
  <c r="W271" i="2"/>
  <c r="V271" i="2"/>
  <c r="S271" i="2"/>
  <c r="T271" i="2" s="1"/>
  <c r="M271" i="2"/>
  <c r="N271" i="2" s="1"/>
  <c r="L271" i="2"/>
  <c r="H271" i="2"/>
  <c r="G271" i="2"/>
  <c r="I271" i="2" s="1"/>
  <c r="F271" i="2"/>
  <c r="T270" i="2"/>
  <c r="S270" i="2"/>
  <c r="I270" i="2"/>
  <c r="G270" i="2"/>
  <c r="F270" i="2"/>
  <c r="V269" i="2"/>
  <c r="W269" i="2" s="1"/>
  <c r="T269" i="2"/>
  <c r="S269" i="2"/>
  <c r="N269" i="2"/>
  <c r="G269" i="2"/>
  <c r="I269" i="2" s="1"/>
  <c r="F269" i="2"/>
  <c r="L269" i="2" s="1"/>
  <c r="M269" i="2" s="1"/>
  <c r="X269" i="2" s="1"/>
  <c r="Y269" i="2" s="1"/>
  <c r="V268" i="2"/>
  <c r="W268" i="2" s="1"/>
  <c r="S268" i="2"/>
  <c r="T268" i="2" s="1"/>
  <c r="L268" i="2"/>
  <c r="M268" i="2" s="1"/>
  <c r="I268" i="2"/>
  <c r="G268" i="2"/>
  <c r="F268" i="2"/>
  <c r="H268" i="2" s="1"/>
  <c r="W267" i="2"/>
  <c r="V267" i="2"/>
  <c r="S267" i="2"/>
  <c r="T267" i="2" s="1"/>
  <c r="M267" i="2"/>
  <c r="N267" i="2" s="1"/>
  <c r="L267" i="2"/>
  <c r="H267" i="2"/>
  <c r="G267" i="2"/>
  <c r="I267" i="2" s="1"/>
  <c r="F267" i="2"/>
  <c r="T266" i="2"/>
  <c r="S266" i="2"/>
  <c r="I266" i="2"/>
  <c r="G266" i="2"/>
  <c r="F266" i="2"/>
  <c r="V265" i="2"/>
  <c r="W265" i="2" s="1"/>
  <c r="T265" i="2"/>
  <c r="S265" i="2"/>
  <c r="N265" i="2"/>
  <c r="G265" i="2"/>
  <c r="I265" i="2" s="1"/>
  <c r="F265" i="2"/>
  <c r="L265" i="2" s="1"/>
  <c r="M265" i="2" s="1"/>
  <c r="X265" i="2" s="1"/>
  <c r="Y265" i="2" s="1"/>
  <c r="V264" i="2"/>
  <c r="W264" i="2" s="1"/>
  <c r="S264" i="2"/>
  <c r="T264" i="2" s="1"/>
  <c r="L264" i="2"/>
  <c r="M264" i="2" s="1"/>
  <c r="I264" i="2"/>
  <c r="H264" i="2"/>
  <c r="G264" i="2"/>
  <c r="F264" i="2"/>
  <c r="W263" i="2"/>
  <c r="V263" i="2"/>
  <c r="S263" i="2"/>
  <c r="T263" i="2" s="1"/>
  <c r="M263" i="2"/>
  <c r="N263" i="2" s="1"/>
  <c r="L263" i="2"/>
  <c r="H263" i="2"/>
  <c r="G263" i="2"/>
  <c r="I263" i="2" s="1"/>
  <c r="F263" i="2"/>
  <c r="T262" i="2"/>
  <c r="S262" i="2"/>
  <c r="I262" i="2"/>
  <c r="G262" i="2"/>
  <c r="F262" i="2"/>
  <c r="V261" i="2"/>
  <c r="W261" i="2" s="1"/>
  <c r="T261" i="2"/>
  <c r="S261" i="2"/>
  <c r="N261" i="2"/>
  <c r="G261" i="2"/>
  <c r="I261" i="2" s="1"/>
  <c r="F261" i="2"/>
  <c r="L261" i="2" s="1"/>
  <c r="M261" i="2" s="1"/>
  <c r="X261" i="2" s="1"/>
  <c r="Y261" i="2" s="1"/>
  <c r="V260" i="2"/>
  <c r="W260" i="2" s="1"/>
  <c r="S260" i="2"/>
  <c r="T260" i="2" s="1"/>
  <c r="L260" i="2"/>
  <c r="M260" i="2" s="1"/>
  <c r="I260" i="2"/>
  <c r="H260" i="2"/>
  <c r="G260" i="2"/>
  <c r="F260" i="2"/>
  <c r="W259" i="2"/>
  <c r="V259" i="2"/>
  <c r="S259" i="2"/>
  <c r="T259" i="2" s="1"/>
  <c r="M259" i="2"/>
  <c r="L259" i="2"/>
  <c r="H259" i="2"/>
  <c r="G259" i="2"/>
  <c r="I259" i="2" s="1"/>
  <c r="F259" i="2"/>
  <c r="T258" i="2"/>
  <c r="S258" i="2"/>
  <c r="I258" i="2"/>
  <c r="H258" i="2"/>
  <c r="G258" i="2"/>
  <c r="F258" i="2"/>
  <c r="T257" i="2"/>
  <c r="S257" i="2"/>
  <c r="G257" i="2"/>
  <c r="I257" i="2" s="1"/>
  <c r="F257" i="2"/>
  <c r="V256" i="2"/>
  <c r="W256" i="2" s="1"/>
  <c r="S256" i="2"/>
  <c r="T256" i="2" s="1"/>
  <c r="N256" i="2"/>
  <c r="L256" i="2"/>
  <c r="M256" i="2" s="1"/>
  <c r="X256" i="2" s="1"/>
  <c r="Y256" i="2" s="1"/>
  <c r="I256" i="2"/>
  <c r="H256" i="2"/>
  <c r="G256" i="2"/>
  <c r="F256" i="2"/>
  <c r="W255" i="2"/>
  <c r="V255" i="2"/>
  <c r="S255" i="2"/>
  <c r="T255" i="2" s="1"/>
  <c r="L255" i="2"/>
  <c r="M255" i="2" s="1"/>
  <c r="H255" i="2"/>
  <c r="G255" i="2"/>
  <c r="I255" i="2" s="1"/>
  <c r="F255" i="2"/>
  <c r="S254" i="2"/>
  <c r="T254" i="2" s="1"/>
  <c r="I254" i="2"/>
  <c r="H254" i="2"/>
  <c r="G254" i="2"/>
  <c r="F254" i="2"/>
  <c r="V253" i="2"/>
  <c r="W253" i="2" s="1"/>
  <c r="T253" i="2"/>
  <c r="S253" i="2"/>
  <c r="G253" i="2"/>
  <c r="I253" i="2" s="1"/>
  <c r="F253" i="2"/>
  <c r="V252" i="2"/>
  <c r="W252" i="2" s="1"/>
  <c r="S252" i="2"/>
  <c r="T252" i="2" s="1"/>
  <c r="N252" i="2"/>
  <c r="L252" i="2"/>
  <c r="M252" i="2" s="1"/>
  <c r="X252" i="2" s="1"/>
  <c r="Y252" i="2" s="1"/>
  <c r="I252" i="2"/>
  <c r="H252" i="2"/>
  <c r="G252" i="2"/>
  <c r="F252" i="2"/>
  <c r="W251" i="2"/>
  <c r="V251" i="2"/>
  <c r="S251" i="2"/>
  <c r="T251" i="2" s="1"/>
  <c r="L251" i="2"/>
  <c r="M251" i="2" s="1"/>
  <c r="H251" i="2"/>
  <c r="G251" i="2"/>
  <c r="I251" i="2" s="1"/>
  <c r="F251" i="2"/>
  <c r="S250" i="2"/>
  <c r="T250" i="2" s="1"/>
  <c r="I250" i="2"/>
  <c r="H250" i="2"/>
  <c r="G250" i="2"/>
  <c r="F250" i="2"/>
  <c r="V249" i="2"/>
  <c r="W249" i="2" s="1"/>
  <c r="T249" i="2"/>
  <c r="S249" i="2"/>
  <c r="G249" i="2"/>
  <c r="I249" i="2" s="1"/>
  <c r="F249" i="2"/>
  <c r="V248" i="2"/>
  <c r="W248" i="2" s="1"/>
  <c r="X248" i="2" s="1"/>
  <c r="Y248" i="2" s="1"/>
  <c r="S248" i="2"/>
  <c r="T248" i="2" s="1"/>
  <c r="N248" i="2"/>
  <c r="L248" i="2"/>
  <c r="M248" i="2" s="1"/>
  <c r="I248" i="2"/>
  <c r="H248" i="2"/>
  <c r="G248" i="2"/>
  <c r="F248" i="2"/>
  <c r="W247" i="2"/>
  <c r="V247" i="2"/>
  <c r="S247" i="2"/>
  <c r="T247" i="2" s="1"/>
  <c r="L247" i="2"/>
  <c r="M247" i="2" s="1"/>
  <c r="H247" i="2"/>
  <c r="G247" i="2"/>
  <c r="I247" i="2" s="1"/>
  <c r="F247" i="2"/>
  <c r="S246" i="2"/>
  <c r="T246" i="2" s="1"/>
  <c r="I246" i="2"/>
  <c r="H246" i="2"/>
  <c r="G246" i="2"/>
  <c r="F246" i="2"/>
  <c r="V245" i="2"/>
  <c r="W245" i="2" s="1"/>
  <c r="T245" i="2"/>
  <c r="S245" i="2"/>
  <c r="I245" i="2"/>
  <c r="G245" i="2"/>
  <c r="F245" i="2"/>
  <c r="W244" i="2"/>
  <c r="V244" i="2"/>
  <c r="S244" i="2"/>
  <c r="T244" i="2" s="1"/>
  <c r="L244" i="2"/>
  <c r="M244" i="2" s="1"/>
  <c r="I244" i="2"/>
  <c r="H244" i="2"/>
  <c r="G244" i="2"/>
  <c r="F244" i="2"/>
  <c r="V243" i="2"/>
  <c r="W243" i="2" s="1"/>
  <c r="S243" i="2"/>
  <c r="T243" i="2" s="1"/>
  <c r="L243" i="2"/>
  <c r="M243" i="2" s="1"/>
  <c r="G243" i="2"/>
  <c r="I243" i="2" s="1"/>
  <c r="F243" i="2"/>
  <c r="H243" i="2" s="1"/>
  <c r="S242" i="2"/>
  <c r="T242" i="2" s="1"/>
  <c r="I242" i="2"/>
  <c r="G242" i="2"/>
  <c r="F242" i="2"/>
  <c r="T241" i="2"/>
  <c r="S241" i="2"/>
  <c r="I241" i="2"/>
  <c r="G241" i="2"/>
  <c r="F241" i="2"/>
  <c r="W240" i="2"/>
  <c r="V240" i="2"/>
  <c r="S240" i="2"/>
  <c r="T240" i="2" s="1"/>
  <c r="L240" i="2"/>
  <c r="M240" i="2" s="1"/>
  <c r="I240" i="2"/>
  <c r="H240" i="2"/>
  <c r="G240" i="2"/>
  <c r="F240" i="2"/>
  <c r="V239" i="2"/>
  <c r="W239" i="2" s="1"/>
  <c r="S239" i="2"/>
  <c r="T239" i="2" s="1"/>
  <c r="L239" i="2"/>
  <c r="M239" i="2" s="1"/>
  <c r="G239" i="2"/>
  <c r="I239" i="2" s="1"/>
  <c r="F239" i="2"/>
  <c r="H239" i="2" s="1"/>
  <c r="V238" i="2"/>
  <c r="W238" i="2" s="1"/>
  <c r="S238" i="2"/>
  <c r="T238" i="2" s="1"/>
  <c r="M238" i="2"/>
  <c r="N238" i="2" s="1"/>
  <c r="L238" i="2"/>
  <c r="I238" i="2"/>
  <c r="H238" i="2"/>
  <c r="G238" i="2"/>
  <c r="F238" i="2"/>
  <c r="V237" i="2"/>
  <c r="W237" i="2" s="1"/>
  <c r="S237" i="2"/>
  <c r="T237" i="2" s="1"/>
  <c r="M237" i="2"/>
  <c r="N237" i="2" s="1"/>
  <c r="L237" i="2"/>
  <c r="I237" i="2"/>
  <c r="H237" i="2"/>
  <c r="G237" i="2"/>
  <c r="F237" i="2"/>
  <c r="V236" i="2"/>
  <c r="W236" i="2" s="1"/>
  <c r="S236" i="2"/>
  <c r="T236" i="2" s="1"/>
  <c r="M236" i="2"/>
  <c r="N236" i="2" s="1"/>
  <c r="G236" i="2"/>
  <c r="I236" i="2" s="1"/>
  <c r="F236" i="2"/>
  <c r="L236" i="2" s="1"/>
  <c r="V235" i="2"/>
  <c r="W235" i="2" s="1"/>
  <c r="S235" i="2"/>
  <c r="T235" i="2" s="1"/>
  <c r="M235" i="2"/>
  <c r="N235" i="2" s="1"/>
  <c r="G235" i="2"/>
  <c r="I235" i="2" s="1"/>
  <c r="F235" i="2"/>
  <c r="L235" i="2" s="1"/>
  <c r="V234" i="2"/>
  <c r="W234" i="2" s="1"/>
  <c r="S234" i="2"/>
  <c r="T234" i="2" s="1"/>
  <c r="M234" i="2"/>
  <c r="N234" i="2" s="1"/>
  <c r="L234" i="2"/>
  <c r="H234" i="2"/>
  <c r="G234" i="2"/>
  <c r="I234" i="2" s="1"/>
  <c r="F234" i="2"/>
  <c r="X233" i="2"/>
  <c r="Y233" i="2" s="1"/>
  <c r="V233" i="2"/>
  <c r="W233" i="2" s="1"/>
  <c r="S233" i="2"/>
  <c r="T233" i="2" s="1"/>
  <c r="M233" i="2"/>
  <c r="N233" i="2" s="1"/>
  <c r="L233" i="2"/>
  <c r="H233" i="2"/>
  <c r="G233" i="2"/>
  <c r="I233" i="2" s="1"/>
  <c r="F233" i="2"/>
  <c r="V232" i="2"/>
  <c r="W232" i="2" s="1"/>
  <c r="S232" i="2"/>
  <c r="T232" i="2" s="1"/>
  <c r="G232" i="2"/>
  <c r="I232" i="2" s="1"/>
  <c r="F232" i="2"/>
  <c r="L232" i="2" s="1"/>
  <c r="M232" i="2" s="1"/>
  <c r="V231" i="2"/>
  <c r="W231" i="2" s="1"/>
  <c r="S231" i="2"/>
  <c r="T231" i="2" s="1"/>
  <c r="G231" i="2"/>
  <c r="I231" i="2" s="1"/>
  <c r="F231" i="2"/>
  <c r="L231" i="2" s="1"/>
  <c r="M231" i="2" s="1"/>
  <c r="V230" i="2"/>
  <c r="W230" i="2" s="1"/>
  <c r="S230" i="2"/>
  <c r="T230" i="2" s="1"/>
  <c r="M230" i="2"/>
  <c r="N230" i="2" s="1"/>
  <c r="L230" i="2"/>
  <c r="I230" i="2"/>
  <c r="H230" i="2"/>
  <c r="G230" i="2"/>
  <c r="F230" i="2"/>
  <c r="V229" i="2"/>
  <c r="W229" i="2" s="1"/>
  <c r="S229" i="2"/>
  <c r="T229" i="2" s="1"/>
  <c r="M229" i="2"/>
  <c r="N229" i="2" s="1"/>
  <c r="L229" i="2"/>
  <c r="I229" i="2"/>
  <c r="H229" i="2"/>
  <c r="G229" i="2"/>
  <c r="F229" i="2"/>
  <c r="V228" i="2"/>
  <c r="W228" i="2" s="1"/>
  <c r="S228" i="2"/>
  <c r="T228" i="2" s="1"/>
  <c r="M228" i="2"/>
  <c r="N228" i="2" s="1"/>
  <c r="G228" i="2"/>
  <c r="I228" i="2" s="1"/>
  <c r="F228" i="2"/>
  <c r="L228" i="2" s="1"/>
  <c r="V227" i="2"/>
  <c r="W227" i="2" s="1"/>
  <c r="S227" i="2"/>
  <c r="T227" i="2" s="1"/>
  <c r="M227" i="2"/>
  <c r="N227" i="2" s="1"/>
  <c r="G227" i="2"/>
  <c r="I227" i="2" s="1"/>
  <c r="F227" i="2"/>
  <c r="L227" i="2" s="1"/>
  <c r="V226" i="2"/>
  <c r="W226" i="2" s="1"/>
  <c r="S226" i="2"/>
  <c r="T226" i="2" s="1"/>
  <c r="M226" i="2"/>
  <c r="N226" i="2" s="1"/>
  <c r="L226" i="2"/>
  <c r="H226" i="2"/>
  <c r="G226" i="2"/>
  <c r="I226" i="2" s="1"/>
  <c r="F226" i="2"/>
  <c r="X225" i="2"/>
  <c r="Y225" i="2" s="1"/>
  <c r="V225" i="2"/>
  <c r="W225" i="2" s="1"/>
  <c r="S225" i="2"/>
  <c r="T225" i="2" s="1"/>
  <c r="M225" i="2"/>
  <c r="N225" i="2" s="1"/>
  <c r="L225" i="2"/>
  <c r="H225" i="2"/>
  <c r="G225" i="2"/>
  <c r="I225" i="2" s="1"/>
  <c r="F225" i="2"/>
  <c r="V224" i="2"/>
  <c r="W224" i="2" s="1"/>
  <c r="S224" i="2"/>
  <c r="T224" i="2" s="1"/>
  <c r="G224" i="2"/>
  <c r="I224" i="2" s="1"/>
  <c r="F224" i="2"/>
  <c r="L224" i="2" s="1"/>
  <c r="M224" i="2" s="1"/>
  <c r="V223" i="2"/>
  <c r="W223" i="2" s="1"/>
  <c r="S223" i="2"/>
  <c r="T223" i="2" s="1"/>
  <c r="G223" i="2"/>
  <c r="I223" i="2" s="1"/>
  <c r="F223" i="2"/>
  <c r="L223" i="2" s="1"/>
  <c r="M223" i="2" s="1"/>
  <c r="V222" i="2"/>
  <c r="W222" i="2" s="1"/>
  <c r="S222" i="2"/>
  <c r="T222" i="2" s="1"/>
  <c r="M222" i="2"/>
  <c r="N222" i="2" s="1"/>
  <c r="L222" i="2"/>
  <c r="I222" i="2"/>
  <c r="H222" i="2"/>
  <c r="G222" i="2"/>
  <c r="F222" i="2"/>
  <c r="V221" i="2"/>
  <c r="W221" i="2" s="1"/>
  <c r="S221" i="2"/>
  <c r="T221" i="2" s="1"/>
  <c r="M221" i="2"/>
  <c r="N221" i="2" s="1"/>
  <c r="L221" i="2"/>
  <c r="I221" i="2"/>
  <c r="H221" i="2"/>
  <c r="G221" i="2"/>
  <c r="F221" i="2"/>
  <c r="V220" i="2"/>
  <c r="W220" i="2" s="1"/>
  <c r="S220" i="2"/>
  <c r="T220" i="2" s="1"/>
  <c r="M220" i="2"/>
  <c r="N220" i="2" s="1"/>
  <c r="G220" i="2"/>
  <c r="I220" i="2" s="1"/>
  <c r="F220" i="2"/>
  <c r="L220" i="2" s="1"/>
  <c r="V219" i="2"/>
  <c r="W219" i="2" s="1"/>
  <c r="S219" i="2"/>
  <c r="T219" i="2" s="1"/>
  <c r="M219" i="2"/>
  <c r="N219" i="2" s="1"/>
  <c r="G219" i="2"/>
  <c r="I219" i="2" s="1"/>
  <c r="F219" i="2"/>
  <c r="L219" i="2" s="1"/>
  <c r="V218" i="2"/>
  <c r="W218" i="2" s="1"/>
  <c r="S218" i="2"/>
  <c r="T218" i="2" s="1"/>
  <c r="M218" i="2"/>
  <c r="N218" i="2" s="1"/>
  <c r="L218" i="2"/>
  <c r="H218" i="2"/>
  <c r="G218" i="2"/>
  <c r="I218" i="2" s="1"/>
  <c r="F218" i="2"/>
  <c r="X217" i="2"/>
  <c r="Y217" i="2" s="1"/>
  <c r="V217" i="2"/>
  <c r="W217" i="2" s="1"/>
  <c r="S217" i="2"/>
  <c r="T217" i="2" s="1"/>
  <c r="M217" i="2"/>
  <c r="N217" i="2" s="1"/>
  <c r="L217" i="2"/>
  <c r="H217" i="2"/>
  <c r="G217" i="2"/>
  <c r="I217" i="2" s="1"/>
  <c r="F217" i="2"/>
  <c r="V216" i="2"/>
  <c r="W216" i="2" s="1"/>
  <c r="S216" i="2"/>
  <c r="T216" i="2" s="1"/>
  <c r="G216" i="2"/>
  <c r="I216" i="2" s="1"/>
  <c r="F216" i="2"/>
  <c r="L216" i="2" s="1"/>
  <c r="M216" i="2" s="1"/>
  <c r="V215" i="2"/>
  <c r="W215" i="2" s="1"/>
  <c r="S215" i="2"/>
  <c r="T215" i="2" s="1"/>
  <c r="G215" i="2"/>
  <c r="I215" i="2" s="1"/>
  <c r="F215" i="2"/>
  <c r="L215" i="2" s="1"/>
  <c r="M215" i="2" s="1"/>
  <c r="V214" i="2"/>
  <c r="W214" i="2" s="1"/>
  <c r="S214" i="2"/>
  <c r="T214" i="2" s="1"/>
  <c r="M214" i="2"/>
  <c r="N214" i="2" s="1"/>
  <c r="L214" i="2"/>
  <c r="I214" i="2"/>
  <c r="H214" i="2"/>
  <c r="G214" i="2"/>
  <c r="F214" i="2"/>
  <c r="V213" i="2"/>
  <c r="W213" i="2" s="1"/>
  <c r="S213" i="2"/>
  <c r="T213" i="2" s="1"/>
  <c r="M213" i="2"/>
  <c r="N213" i="2" s="1"/>
  <c r="L213" i="2"/>
  <c r="I213" i="2"/>
  <c r="H213" i="2"/>
  <c r="G213" i="2"/>
  <c r="F213" i="2"/>
  <c r="V212" i="2"/>
  <c r="W212" i="2" s="1"/>
  <c r="S212" i="2"/>
  <c r="T212" i="2" s="1"/>
  <c r="M212" i="2"/>
  <c r="N212" i="2" s="1"/>
  <c r="G212" i="2"/>
  <c r="I212" i="2" s="1"/>
  <c r="F212" i="2"/>
  <c r="L212" i="2" s="1"/>
  <c r="V211" i="2"/>
  <c r="W211" i="2" s="1"/>
  <c r="S211" i="2"/>
  <c r="T211" i="2" s="1"/>
  <c r="I211" i="2"/>
  <c r="G211" i="2"/>
  <c r="F211" i="2"/>
  <c r="L211" i="2" s="1"/>
  <c r="M211" i="2" s="1"/>
  <c r="X210" i="2"/>
  <c r="Y210" i="2" s="1"/>
  <c r="V210" i="2"/>
  <c r="W210" i="2" s="1"/>
  <c r="S210" i="2"/>
  <c r="T210" i="2" s="1"/>
  <c r="M210" i="2"/>
  <c r="N210" i="2" s="1"/>
  <c r="L210" i="2"/>
  <c r="H210" i="2"/>
  <c r="G210" i="2"/>
  <c r="I210" i="2" s="1"/>
  <c r="F210" i="2"/>
  <c r="W209" i="2"/>
  <c r="V209" i="2"/>
  <c r="S209" i="2"/>
  <c r="T209" i="2" s="1"/>
  <c r="M209" i="2"/>
  <c r="N209" i="2" s="1"/>
  <c r="L209" i="2"/>
  <c r="I209" i="2"/>
  <c r="H209" i="2"/>
  <c r="G209" i="2"/>
  <c r="F209" i="2"/>
  <c r="V208" i="2"/>
  <c r="W208" i="2" s="1"/>
  <c r="T208" i="2"/>
  <c r="S208" i="2"/>
  <c r="G208" i="2"/>
  <c r="I208" i="2" s="1"/>
  <c r="F208" i="2"/>
  <c r="L208" i="2" s="1"/>
  <c r="M208" i="2" s="1"/>
  <c r="S207" i="2"/>
  <c r="T207" i="2" s="1"/>
  <c r="G207" i="2"/>
  <c r="I207" i="2" s="1"/>
  <c r="F207" i="2"/>
  <c r="V206" i="2"/>
  <c r="W206" i="2" s="1"/>
  <c r="S206" i="2"/>
  <c r="T206" i="2" s="1"/>
  <c r="L206" i="2"/>
  <c r="M206" i="2" s="1"/>
  <c r="I206" i="2"/>
  <c r="H206" i="2"/>
  <c r="G206" i="2"/>
  <c r="F206" i="2"/>
  <c r="X205" i="2"/>
  <c r="Y205" i="2" s="1"/>
  <c r="W205" i="2"/>
  <c r="V205" i="2"/>
  <c r="S205" i="2"/>
  <c r="T205" i="2" s="1"/>
  <c r="M205" i="2"/>
  <c r="N205" i="2" s="1"/>
  <c r="L205" i="2"/>
  <c r="H205" i="2"/>
  <c r="G205" i="2"/>
  <c r="I205" i="2" s="1"/>
  <c r="F205" i="2"/>
  <c r="T204" i="2"/>
  <c r="S204" i="2"/>
  <c r="M204" i="2"/>
  <c r="N204" i="2" s="1"/>
  <c r="I204" i="2"/>
  <c r="H204" i="2"/>
  <c r="G204" i="2"/>
  <c r="F204" i="2"/>
  <c r="L204" i="2" s="1"/>
  <c r="S203" i="2"/>
  <c r="T203" i="2" s="1"/>
  <c r="I203" i="2"/>
  <c r="G203" i="2"/>
  <c r="F203" i="2"/>
  <c r="V203" i="2" s="1"/>
  <c r="W203" i="2" s="1"/>
  <c r="V202" i="2"/>
  <c r="W202" i="2" s="1"/>
  <c r="S202" i="2"/>
  <c r="T202" i="2" s="1"/>
  <c r="L202" i="2"/>
  <c r="M202" i="2" s="1"/>
  <c r="N202" i="2" s="1"/>
  <c r="H202" i="2"/>
  <c r="G202" i="2"/>
  <c r="I202" i="2" s="1"/>
  <c r="F202" i="2"/>
  <c r="W201" i="2"/>
  <c r="V201" i="2"/>
  <c r="S201" i="2"/>
  <c r="T201" i="2" s="1"/>
  <c r="M201" i="2"/>
  <c r="L201" i="2"/>
  <c r="H201" i="2"/>
  <c r="G201" i="2"/>
  <c r="I201" i="2" s="1"/>
  <c r="F201" i="2"/>
  <c r="S200" i="2"/>
  <c r="T200" i="2" s="1"/>
  <c r="G200" i="2"/>
  <c r="I200" i="2" s="1"/>
  <c r="F200" i="2"/>
  <c r="V199" i="2"/>
  <c r="W199" i="2" s="1"/>
  <c r="S199" i="2"/>
  <c r="T199" i="2" s="1"/>
  <c r="I199" i="2"/>
  <c r="G199" i="2"/>
  <c r="F199" i="2"/>
  <c r="V198" i="2"/>
  <c r="W198" i="2" s="1"/>
  <c r="S198" i="2"/>
  <c r="T198" i="2" s="1"/>
  <c r="X198" i="2" s="1"/>
  <c r="Y198" i="2" s="1"/>
  <c r="N198" i="2"/>
  <c r="M198" i="2"/>
  <c r="L198" i="2"/>
  <c r="H198" i="2"/>
  <c r="G198" i="2"/>
  <c r="I198" i="2" s="1"/>
  <c r="F198" i="2"/>
  <c r="V197" i="2"/>
  <c r="W197" i="2" s="1"/>
  <c r="S197" i="2"/>
  <c r="T197" i="2" s="1"/>
  <c r="M197" i="2"/>
  <c r="N197" i="2" s="1"/>
  <c r="L197" i="2"/>
  <c r="I197" i="2"/>
  <c r="H197" i="2"/>
  <c r="G197" i="2"/>
  <c r="F197" i="2"/>
  <c r="T196" i="2"/>
  <c r="S196" i="2"/>
  <c r="G196" i="2"/>
  <c r="I196" i="2" s="1"/>
  <c r="F196" i="2"/>
  <c r="L196" i="2" s="1"/>
  <c r="M196" i="2" s="1"/>
  <c r="V195" i="2"/>
  <c r="W195" i="2" s="1"/>
  <c r="T195" i="2"/>
  <c r="S195" i="2"/>
  <c r="I195" i="2"/>
  <c r="G195" i="2"/>
  <c r="F195" i="2"/>
  <c r="V194" i="2"/>
  <c r="W194" i="2" s="1"/>
  <c r="S194" i="2"/>
  <c r="T194" i="2" s="1"/>
  <c r="L194" i="2"/>
  <c r="M194" i="2" s="1"/>
  <c r="X194" i="2" s="1"/>
  <c r="Y194" i="2" s="1"/>
  <c r="I194" i="2"/>
  <c r="H194" i="2"/>
  <c r="G194" i="2"/>
  <c r="F194" i="2"/>
  <c r="V193" i="2"/>
  <c r="W193" i="2" s="1"/>
  <c r="S193" i="2"/>
  <c r="T193" i="2" s="1"/>
  <c r="L193" i="2"/>
  <c r="M193" i="2" s="1"/>
  <c r="H193" i="2"/>
  <c r="G193" i="2"/>
  <c r="I193" i="2" s="1"/>
  <c r="F193" i="2"/>
  <c r="S192" i="2"/>
  <c r="T192" i="2" s="1"/>
  <c r="M192" i="2"/>
  <c r="I192" i="2"/>
  <c r="H192" i="2"/>
  <c r="G192" i="2"/>
  <c r="F192" i="2"/>
  <c r="L192" i="2" s="1"/>
  <c r="T191" i="2"/>
  <c r="S191" i="2"/>
  <c r="I191" i="2"/>
  <c r="G191" i="2"/>
  <c r="F191" i="2"/>
  <c r="T190" i="2"/>
  <c r="S190" i="2"/>
  <c r="G190" i="2"/>
  <c r="I190" i="2" s="1"/>
  <c r="F190" i="2"/>
  <c r="T189" i="2"/>
  <c r="S189" i="2"/>
  <c r="L189" i="2"/>
  <c r="M189" i="2" s="1"/>
  <c r="N189" i="2" s="1"/>
  <c r="I189" i="2"/>
  <c r="H189" i="2"/>
  <c r="G189" i="2"/>
  <c r="F189" i="2"/>
  <c r="V189" i="2" s="1"/>
  <c r="W189" i="2" s="1"/>
  <c r="X189" i="2" s="1"/>
  <c r="Y189" i="2" s="1"/>
  <c r="T188" i="2"/>
  <c r="S188" i="2"/>
  <c r="G188" i="2"/>
  <c r="I188" i="2" s="1"/>
  <c r="F188" i="2"/>
  <c r="L188" i="2" s="1"/>
  <c r="M188" i="2" s="1"/>
  <c r="S187" i="2"/>
  <c r="T187" i="2" s="1"/>
  <c r="G187" i="2"/>
  <c r="I187" i="2" s="1"/>
  <c r="F187" i="2"/>
  <c r="T186" i="2"/>
  <c r="S186" i="2"/>
  <c r="G186" i="2"/>
  <c r="I186" i="2" s="1"/>
  <c r="F186" i="2"/>
  <c r="X185" i="2"/>
  <c r="Y185" i="2" s="1"/>
  <c r="T185" i="2"/>
  <c r="S185" i="2"/>
  <c r="N185" i="2"/>
  <c r="L185" i="2"/>
  <c r="M185" i="2" s="1"/>
  <c r="I185" i="2"/>
  <c r="H185" i="2"/>
  <c r="G185" i="2"/>
  <c r="F185" i="2"/>
  <c r="V185" i="2" s="1"/>
  <c r="W185" i="2" s="1"/>
  <c r="T184" i="2"/>
  <c r="S184" i="2"/>
  <c r="G184" i="2"/>
  <c r="I184" i="2" s="1"/>
  <c r="F184" i="2"/>
  <c r="T183" i="2"/>
  <c r="S183" i="2"/>
  <c r="H183" i="2"/>
  <c r="G183" i="2"/>
  <c r="I183" i="2" s="1"/>
  <c r="F183" i="2"/>
  <c r="V183" i="2" s="1"/>
  <c r="W183" i="2" s="1"/>
  <c r="T182" i="2"/>
  <c r="S182" i="2"/>
  <c r="L182" i="2"/>
  <c r="M182" i="2" s="1"/>
  <c r="H182" i="2"/>
  <c r="G182" i="2"/>
  <c r="I182" i="2" s="1"/>
  <c r="F182" i="2"/>
  <c r="V182" i="2" s="1"/>
  <c r="W182" i="2" s="1"/>
  <c r="T181" i="2"/>
  <c r="S181" i="2"/>
  <c r="I181" i="2"/>
  <c r="G181" i="2"/>
  <c r="F181" i="2"/>
  <c r="V181" i="2" s="1"/>
  <c r="W181" i="2" s="1"/>
  <c r="T180" i="2"/>
  <c r="S180" i="2"/>
  <c r="G180" i="2"/>
  <c r="I180" i="2" s="1"/>
  <c r="F180" i="2"/>
  <c r="T179" i="2"/>
  <c r="S179" i="2"/>
  <c r="G179" i="2"/>
  <c r="I179" i="2" s="1"/>
  <c r="F179" i="2"/>
  <c r="T178" i="2"/>
  <c r="S178" i="2"/>
  <c r="N178" i="2"/>
  <c r="L178" i="2"/>
  <c r="M178" i="2" s="1"/>
  <c r="X178" i="2" s="1"/>
  <c r="Y178" i="2" s="1"/>
  <c r="G178" i="2"/>
  <c r="I178" i="2" s="1"/>
  <c r="F178" i="2"/>
  <c r="V178" i="2" s="1"/>
  <c r="W178" i="2" s="1"/>
  <c r="T177" i="2"/>
  <c r="X177" i="2" s="1"/>
  <c r="Y177" i="2" s="1"/>
  <c r="S177" i="2"/>
  <c r="N177" i="2"/>
  <c r="L177" i="2"/>
  <c r="M177" i="2" s="1"/>
  <c r="I177" i="2"/>
  <c r="H177" i="2"/>
  <c r="G177" i="2"/>
  <c r="F177" i="2"/>
  <c r="V177" i="2" s="1"/>
  <c r="W177" i="2" s="1"/>
  <c r="T176" i="2"/>
  <c r="S176" i="2"/>
  <c r="H176" i="2"/>
  <c r="G176" i="2"/>
  <c r="I176" i="2" s="1"/>
  <c r="F176" i="2"/>
  <c r="T175" i="2"/>
  <c r="S175" i="2"/>
  <c r="H175" i="2"/>
  <c r="G175" i="2"/>
  <c r="I175" i="2" s="1"/>
  <c r="F175" i="2"/>
  <c r="V175" i="2" s="1"/>
  <c r="W175" i="2" s="1"/>
  <c r="T174" i="2"/>
  <c r="S174" i="2"/>
  <c r="N174" i="2"/>
  <c r="M174" i="2"/>
  <c r="L174" i="2"/>
  <c r="H174" i="2"/>
  <c r="G174" i="2"/>
  <c r="I174" i="2" s="1"/>
  <c r="F174" i="2"/>
  <c r="V174" i="2" s="1"/>
  <c r="W174" i="2" s="1"/>
  <c r="T173" i="2"/>
  <c r="S173" i="2"/>
  <c r="I173" i="2"/>
  <c r="G173" i="2"/>
  <c r="F173" i="2"/>
  <c r="V173" i="2" s="1"/>
  <c r="W173" i="2" s="1"/>
  <c r="T172" i="2"/>
  <c r="S172" i="2"/>
  <c r="G172" i="2"/>
  <c r="I172" i="2" s="1"/>
  <c r="F172" i="2"/>
  <c r="T171" i="2"/>
  <c r="S171" i="2"/>
  <c r="H171" i="2"/>
  <c r="G171" i="2"/>
  <c r="I171" i="2" s="1"/>
  <c r="F171" i="2"/>
  <c r="Y170" i="2"/>
  <c r="T170" i="2"/>
  <c r="S170" i="2"/>
  <c r="N170" i="2"/>
  <c r="M170" i="2"/>
  <c r="X170" i="2" s="1"/>
  <c r="L170" i="2"/>
  <c r="G170" i="2"/>
  <c r="I170" i="2" s="1"/>
  <c r="F170" i="2"/>
  <c r="V170" i="2" s="1"/>
  <c r="W170" i="2" s="1"/>
  <c r="X169" i="2"/>
  <c r="Y169" i="2" s="1"/>
  <c r="T169" i="2"/>
  <c r="S169" i="2"/>
  <c r="N169" i="2"/>
  <c r="M169" i="2"/>
  <c r="I169" i="2"/>
  <c r="G169" i="2"/>
  <c r="F169" i="2"/>
  <c r="T168" i="2"/>
  <c r="S168" i="2"/>
  <c r="L168" i="2"/>
  <c r="M168" i="2" s="1"/>
  <c r="G168" i="2"/>
  <c r="I168" i="2" s="1"/>
  <c r="F168" i="2"/>
  <c r="H168" i="2" s="1"/>
  <c r="W167" i="2"/>
  <c r="S167" i="2"/>
  <c r="T167" i="2" s="1"/>
  <c r="L167" i="2"/>
  <c r="M167" i="2" s="1"/>
  <c r="H167" i="2"/>
  <c r="G167" i="2"/>
  <c r="I167" i="2" s="1"/>
  <c r="F167" i="2"/>
  <c r="V167" i="2" s="1"/>
  <c r="T166" i="2"/>
  <c r="S166" i="2"/>
  <c r="H166" i="2"/>
  <c r="G166" i="2"/>
  <c r="I166" i="2" s="1"/>
  <c r="F166" i="2"/>
  <c r="T165" i="2"/>
  <c r="S165" i="2"/>
  <c r="L165" i="2"/>
  <c r="M165" i="2" s="1"/>
  <c r="I165" i="2"/>
  <c r="H165" i="2"/>
  <c r="G165" i="2"/>
  <c r="F165" i="2"/>
  <c r="V165" i="2" s="1"/>
  <c r="W165" i="2" s="1"/>
  <c r="Y164" i="2"/>
  <c r="V164" i="2"/>
  <c r="W164" i="2" s="1"/>
  <c r="T164" i="2"/>
  <c r="S164" i="2"/>
  <c r="N164" i="2"/>
  <c r="L164" i="2"/>
  <c r="M164" i="2" s="1"/>
  <c r="X164" i="2" s="1"/>
  <c r="H164" i="2"/>
  <c r="G164" i="2"/>
  <c r="I164" i="2" s="1"/>
  <c r="F164" i="2"/>
  <c r="W163" i="2"/>
  <c r="T163" i="2"/>
  <c r="S163" i="2"/>
  <c r="L163" i="2"/>
  <c r="M163" i="2" s="1"/>
  <c r="G163" i="2"/>
  <c r="I163" i="2" s="1"/>
  <c r="F163" i="2"/>
  <c r="V163" i="2" s="1"/>
  <c r="T162" i="2"/>
  <c r="S162" i="2"/>
  <c r="H162" i="2"/>
  <c r="G162" i="2"/>
  <c r="I162" i="2" s="1"/>
  <c r="F162" i="2"/>
  <c r="V162" i="2" s="1"/>
  <c r="W162" i="2" s="1"/>
  <c r="T161" i="2"/>
  <c r="S161" i="2"/>
  <c r="I161" i="2"/>
  <c r="H161" i="2"/>
  <c r="G161" i="2"/>
  <c r="F161" i="2"/>
  <c r="T160" i="2"/>
  <c r="S160" i="2"/>
  <c r="I160" i="2"/>
  <c r="H160" i="2"/>
  <c r="G160" i="2"/>
  <c r="F160" i="2"/>
  <c r="L160" i="2" s="1"/>
  <c r="M160" i="2" s="1"/>
  <c r="X160" i="2" s="1"/>
  <c r="Y160" i="2" s="1"/>
  <c r="V159" i="2"/>
  <c r="W159" i="2" s="1"/>
  <c r="T159" i="2"/>
  <c r="S159" i="2"/>
  <c r="H159" i="2"/>
  <c r="G159" i="2"/>
  <c r="I159" i="2" s="1"/>
  <c r="F159" i="2"/>
  <c r="L159" i="2" s="1"/>
  <c r="M159" i="2" s="1"/>
  <c r="V158" i="2"/>
  <c r="W158" i="2" s="1"/>
  <c r="S158" i="2"/>
  <c r="T158" i="2" s="1"/>
  <c r="G158" i="2"/>
  <c r="I158" i="2" s="1"/>
  <c r="F158" i="2"/>
  <c r="W157" i="2"/>
  <c r="T157" i="2"/>
  <c r="S157" i="2"/>
  <c r="I157" i="2"/>
  <c r="G157" i="2"/>
  <c r="F157" i="2"/>
  <c r="V157" i="2" s="1"/>
  <c r="V156" i="2"/>
  <c r="W156" i="2" s="1"/>
  <c r="X156" i="2" s="1"/>
  <c r="Y156" i="2" s="1"/>
  <c r="T156" i="2"/>
  <c r="S156" i="2"/>
  <c r="N156" i="2"/>
  <c r="M156" i="2"/>
  <c r="L156" i="2"/>
  <c r="G156" i="2"/>
  <c r="I156" i="2" s="1"/>
  <c r="F156" i="2"/>
  <c r="H156" i="2" s="1"/>
  <c r="V155" i="2"/>
  <c r="W155" i="2" s="1"/>
  <c r="S155" i="2"/>
  <c r="T155" i="2" s="1"/>
  <c r="I155" i="2"/>
  <c r="G155" i="2"/>
  <c r="F155" i="2"/>
  <c r="H155" i="2" s="1"/>
  <c r="V154" i="2"/>
  <c r="W154" i="2" s="1"/>
  <c r="T154" i="2"/>
  <c r="S154" i="2"/>
  <c r="G154" i="2"/>
  <c r="I154" i="2" s="1"/>
  <c r="F154" i="2"/>
  <c r="W153" i="2"/>
  <c r="S153" i="2"/>
  <c r="T153" i="2" s="1"/>
  <c r="M153" i="2"/>
  <c r="L153" i="2"/>
  <c r="I153" i="2"/>
  <c r="H153" i="2"/>
  <c r="G153" i="2"/>
  <c r="F153" i="2"/>
  <c r="V153" i="2" s="1"/>
  <c r="W152" i="2"/>
  <c r="V152" i="2"/>
  <c r="T152" i="2"/>
  <c r="S152" i="2"/>
  <c r="M152" i="2"/>
  <c r="I152" i="2"/>
  <c r="H152" i="2"/>
  <c r="G152" i="2"/>
  <c r="F152" i="2"/>
  <c r="L152" i="2" s="1"/>
  <c r="T151" i="2"/>
  <c r="S151" i="2"/>
  <c r="L151" i="2"/>
  <c r="M151" i="2" s="1"/>
  <c r="G151" i="2"/>
  <c r="I151" i="2" s="1"/>
  <c r="F151" i="2"/>
  <c r="H151" i="2" s="1"/>
  <c r="V150" i="2"/>
  <c r="W150" i="2" s="1"/>
  <c r="S150" i="2"/>
  <c r="T150" i="2" s="1"/>
  <c r="G150" i="2"/>
  <c r="I150" i="2" s="1"/>
  <c r="F150" i="2"/>
  <c r="W149" i="2"/>
  <c r="T149" i="2"/>
  <c r="S149" i="2"/>
  <c r="I149" i="2"/>
  <c r="G149" i="2"/>
  <c r="F149" i="2"/>
  <c r="V149" i="2" s="1"/>
  <c r="V148" i="2"/>
  <c r="W148" i="2" s="1"/>
  <c r="X148" i="2" s="1"/>
  <c r="Y148" i="2" s="1"/>
  <c r="T148" i="2"/>
  <c r="S148" i="2"/>
  <c r="N148" i="2"/>
  <c r="M148" i="2"/>
  <c r="L148" i="2"/>
  <c r="I148" i="2"/>
  <c r="G148" i="2"/>
  <c r="F148" i="2"/>
  <c r="H148" i="2" s="1"/>
  <c r="S147" i="2"/>
  <c r="T147" i="2" s="1"/>
  <c r="I147" i="2"/>
  <c r="G147" i="2"/>
  <c r="F147" i="2"/>
  <c r="H147" i="2" s="1"/>
  <c r="T146" i="2"/>
  <c r="S146" i="2"/>
  <c r="H146" i="2"/>
  <c r="G146" i="2"/>
  <c r="I146" i="2" s="1"/>
  <c r="F146" i="2"/>
  <c r="L146" i="2" s="1"/>
  <c r="M146" i="2" s="1"/>
  <c r="T145" i="2"/>
  <c r="S145" i="2"/>
  <c r="I145" i="2"/>
  <c r="G145" i="2"/>
  <c r="F145" i="2"/>
  <c r="T144" i="2"/>
  <c r="S144" i="2"/>
  <c r="N144" i="2"/>
  <c r="L144" i="2"/>
  <c r="M144" i="2" s="1"/>
  <c r="I144" i="2"/>
  <c r="G144" i="2"/>
  <c r="F144" i="2"/>
  <c r="W143" i="2"/>
  <c r="V143" i="2"/>
  <c r="T143" i="2"/>
  <c r="S143" i="2"/>
  <c r="N143" i="2"/>
  <c r="L143" i="2"/>
  <c r="M143" i="2" s="1"/>
  <c r="H143" i="2"/>
  <c r="G143" i="2"/>
  <c r="I143" i="2" s="1"/>
  <c r="F143" i="2"/>
  <c r="T142" i="2"/>
  <c r="S142" i="2"/>
  <c r="L142" i="2"/>
  <c r="M142" i="2" s="1"/>
  <c r="G142" i="2"/>
  <c r="I142" i="2" s="1"/>
  <c r="F142" i="2"/>
  <c r="V142" i="2" s="1"/>
  <c r="W142" i="2" s="1"/>
  <c r="T141" i="2"/>
  <c r="S141" i="2"/>
  <c r="I141" i="2"/>
  <c r="H141" i="2"/>
  <c r="G141" i="2"/>
  <c r="F141" i="2"/>
  <c r="Y140" i="2"/>
  <c r="X140" i="2"/>
  <c r="T140" i="2"/>
  <c r="S140" i="2"/>
  <c r="N140" i="2"/>
  <c r="M140" i="2"/>
  <c r="L140" i="2"/>
  <c r="I140" i="2"/>
  <c r="G140" i="2"/>
  <c r="F140" i="2"/>
  <c r="W139" i="2"/>
  <c r="V139" i="2"/>
  <c r="T139" i="2"/>
  <c r="S139" i="2"/>
  <c r="N139" i="2"/>
  <c r="L139" i="2"/>
  <c r="M139" i="2" s="1"/>
  <c r="X139" i="2" s="1"/>
  <c r="Y139" i="2" s="1"/>
  <c r="H139" i="2"/>
  <c r="G139" i="2"/>
  <c r="I139" i="2" s="1"/>
  <c r="F139" i="2"/>
  <c r="T138" i="2"/>
  <c r="S138" i="2"/>
  <c r="L138" i="2"/>
  <c r="M138" i="2" s="1"/>
  <c r="G138" i="2"/>
  <c r="I138" i="2" s="1"/>
  <c r="F138" i="2"/>
  <c r="V138" i="2" s="1"/>
  <c r="W138" i="2" s="1"/>
  <c r="T137" i="2"/>
  <c r="S137" i="2"/>
  <c r="I137" i="2"/>
  <c r="H137" i="2"/>
  <c r="G137" i="2"/>
  <c r="F137" i="2"/>
  <c r="T136" i="2"/>
  <c r="S136" i="2"/>
  <c r="I136" i="2"/>
  <c r="G136" i="2"/>
  <c r="F136" i="2"/>
  <c r="W135" i="2"/>
  <c r="V135" i="2"/>
  <c r="T135" i="2"/>
  <c r="S135" i="2"/>
  <c r="L135" i="2"/>
  <c r="M135" i="2" s="1"/>
  <c r="X135" i="2" s="1"/>
  <c r="Y135" i="2" s="1"/>
  <c r="H135" i="2"/>
  <c r="G135" i="2"/>
  <c r="I135" i="2" s="1"/>
  <c r="F135" i="2"/>
  <c r="W134" i="2"/>
  <c r="T134" i="2"/>
  <c r="S134" i="2"/>
  <c r="L134" i="2"/>
  <c r="M134" i="2" s="1"/>
  <c r="H134" i="2"/>
  <c r="G134" i="2"/>
  <c r="I134" i="2" s="1"/>
  <c r="F134" i="2"/>
  <c r="V134" i="2" s="1"/>
  <c r="T133" i="2"/>
  <c r="S133" i="2"/>
  <c r="I133" i="2"/>
  <c r="H133" i="2"/>
  <c r="G133" i="2"/>
  <c r="F133" i="2"/>
  <c r="T132" i="2"/>
  <c r="S132" i="2"/>
  <c r="L132" i="2"/>
  <c r="M132" i="2" s="1"/>
  <c r="I132" i="2"/>
  <c r="G132" i="2"/>
  <c r="F132" i="2"/>
  <c r="W131" i="2"/>
  <c r="V131" i="2"/>
  <c r="T131" i="2"/>
  <c r="S131" i="2"/>
  <c r="L131" i="2"/>
  <c r="M131" i="2" s="1"/>
  <c r="X131" i="2" s="1"/>
  <c r="Y131" i="2" s="1"/>
  <c r="H131" i="2"/>
  <c r="G131" i="2"/>
  <c r="I131" i="2" s="1"/>
  <c r="F131" i="2"/>
  <c r="T130" i="2"/>
  <c r="S130" i="2"/>
  <c r="L130" i="2"/>
  <c r="M130" i="2" s="1"/>
  <c r="H130" i="2"/>
  <c r="G130" i="2"/>
  <c r="I130" i="2" s="1"/>
  <c r="F130" i="2"/>
  <c r="V130" i="2" s="1"/>
  <c r="W130" i="2" s="1"/>
  <c r="T129" i="2"/>
  <c r="S129" i="2"/>
  <c r="I129" i="2"/>
  <c r="H129" i="2"/>
  <c r="G129" i="2"/>
  <c r="F129" i="2"/>
  <c r="T128" i="2"/>
  <c r="S128" i="2"/>
  <c r="L128" i="2"/>
  <c r="M128" i="2" s="1"/>
  <c r="I128" i="2"/>
  <c r="G128" i="2"/>
  <c r="F128" i="2"/>
  <c r="Y127" i="2"/>
  <c r="W127" i="2"/>
  <c r="V127" i="2"/>
  <c r="T127" i="2"/>
  <c r="S127" i="2"/>
  <c r="N127" i="2"/>
  <c r="L127" i="2"/>
  <c r="M127" i="2" s="1"/>
  <c r="X127" i="2" s="1"/>
  <c r="H127" i="2"/>
  <c r="G127" i="2"/>
  <c r="I127" i="2" s="1"/>
  <c r="F127" i="2"/>
  <c r="T126" i="2"/>
  <c r="S126" i="2"/>
  <c r="I126" i="2"/>
  <c r="G126" i="2"/>
  <c r="F126" i="2"/>
  <c r="T125" i="2"/>
  <c r="S125" i="2"/>
  <c r="N125" i="2"/>
  <c r="H125" i="2"/>
  <c r="G125" i="2"/>
  <c r="I125" i="2" s="1"/>
  <c r="F125" i="2"/>
  <c r="L125" i="2" s="1"/>
  <c r="M125" i="2" s="1"/>
  <c r="S124" i="2"/>
  <c r="T124" i="2" s="1"/>
  <c r="I124" i="2"/>
  <c r="G124" i="2"/>
  <c r="F124" i="2"/>
  <c r="W123" i="2"/>
  <c r="V123" i="2"/>
  <c r="T123" i="2"/>
  <c r="S123" i="2"/>
  <c r="M123" i="2"/>
  <c r="L123" i="2"/>
  <c r="H123" i="2"/>
  <c r="G123" i="2"/>
  <c r="I123" i="2" s="1"/>
  <c r="F123" i="2"/>
  <c r="Y122" i="2"/>
  <c r="X122" i="2"/>
  <c r="W122" i="2"/>
  <c r="T122" i="2"/>
  <c r="S122" i="2"/>
  <c r="N122" i="2"/>
  <c r="M122" i="2"/>
  <c r="L122" i="2"/>
  <c r="I122" i="2"/>
  <c r="H122" i="2"/>
  <c r="G122" i="2"/>
  <c r="F122" i="2"/>
  <c r="V122" i="2" s="1"/>
  <c r="T121" i="2"/>
  <c r="S121" i="2"/>
  <c r="M121" i="2"/>
  <c r="G121" i="2"/>
  <c r="I121" i="2" s="1"/>
  <c r="F121" i="2"/>
  <c r="L121" i="2" s="1"/>
  <c r="S120" i="2"/>
  <c r="T120" i="2" s="1"/>
  <c r="I120" i="2"/>
  <c r="G120" i="2"/>
  <c r="F120" i="2"/>
  <c r="W119" i="2"/>
  <c r="V119" i="2"/>
  <c r="T119" i="2"/>
  <c r="S119" i="2"/>
  <c r="L119" i="2"/>
  <c r="M119" i="2" s="1"/>
  <c r="H119" i="2"/>
  <c r="G119" i="2"/>
  <c r="I119" i="2" s="1"/>
  <c r="F119" i="2"/>
  <c r="W118" i="2"/>
  <c r="T118" i="2"/>
  <c r="S118" i="2"/>
  <c r="L118" i="2"/>
  <c r="M118" i="2" s="1"/>
  <c r="I118" i="2"/>
  <c r="H118" i="2"/>
  <c r="G118" i="2"/>
  <c r="F118" i="2"/>
  <c r="V118" i="2" s="1"/>
  <c r="T117" i="2"/>
  <c r="S117" i="2"/>
  <c r="G117" i="2"/>
  <c r="I117" i="2" s="1"/>
  <c r="F117" i="2"/>
  <c r="S116" i="2"/>
  <c r="T116" i="2" s="1"/>
  <c r="I116" i="2"/>
  <c r="G116" i="2"/>
  <c r="F116" i="2"/>
  <c r="W115" i="2"/>
  <c r="V115" i="2"/>
  <c r="T115" i="2"/>
  <c r="S115" i="2"/>
  <c r="M115" i="2"/>
  <c r="L115" i="2"/>
  <c r="H115" i="2"/>
  <c r="G115" i="2"/>
  <c r="I115" i="2" s="1"/>
  <c r="F115" i="2"/>
  <c r="W114" i="2"/>
  <c r="S114" i="2"/>
  <c r="T114" i="2" s="1"/>
  <c r="L114" i="2"/>
  <c r="M114" i="2" s="1"/>
  <c r="N114" i="2" s="1"/>
  <c r="I114" i="2"/>
  <c r="H114" i="2"/>
  <c r="G114" i="2"/>
  <c r="F114" i="2"/>
  <c r="V114" i="2" s="1"/>
  <c r="V113" i="2"/>
  <c r="W113" i="2" s="1"/>
  <c r="T113" i="2"/>
  <c r="S113" i="2"/>
  <c r="M113" i="2"/>
  <c r="H113" i="2"/>
  <c r="G113" i="2"/>
  <c r="I113" i="2" s="1"/>
  <c r="F113" i="2"/>
  <c r="L113" i="2" s="1"/>
  <c r="S112" i="2"/>
  <c r="T112" i="2" s="1"/>
  <c r="L112" i="2"/>
  <c r="M112" i="2" s="1"/>
  <c r="I112" i="2"/>
  <c r="G112" i="2"/>
  <c r="F112" i="2"/>
  <c r="W111" i="2"/>
  <c r="V111" i="2"/>
  <c r="T111" i="2"/>
  <c r="S111" i="2"/>
  <c r="M111" i="2"/>
  <c r="X111" i="2" s="1"/>
  <c r="Y111" i="2" s="1"/>
  <c r="L111" i="2"/>
  <c r="H111" i="2"/>
  <c r="G111" i="2"/>
  <c r="I111" i="2" s="1"/>
  <c r="F111" i="2"/>
  <c r="W110" i="2"/>
  <c r="S110" i="2"/>
  <c r="T110" i="2" s="1"/>
  <c r="L110" i="2"/>
  <c r="M110" i="2" s="1"/>
  <c r="I110" i="2"/>
  <c r="H110" i="2"/>
  <c r="G110" i="2"/>
  <c r="F110" i="2"/>
  <c r="V110" i="2" s="1"/>
  <c r="V109" i="2"/>
  <c r="W109" i="2" s="1"/>
  <c r="T109" i="2"/>
  <c r="S109" i="2"/>
  <c r="H109" i="2"/>
  <c r="G109" i="2"/>
  <c r="I109" i="2" s="1"/>
  <c r="F109" i="2"/>
  <c r="L109" i="2" s="1"/>
  <c r="M109" i="2" s="1"/>
  <c r="X109" i="2" s="1"/>
  <c r="Y109" i="2" s="1"/>
  <c r="Y108" i="2"/>
  <c r="X108" i="2"/>
  <c r="T108" i="2"/>
  <c r="S108" i="2"/>
  <c r="N108" i="2"/>
  <c r="M108" i="2"/>
  <c r="L108" i="2"/>
  <c r="I108" i="2"/>
  <c r="G108" i="2"/>
  <c r="F108" i="2"/>
  <c r="V107" i="2"/>
  <c r="W107" i="2" s="1"/>
  <c r="T107" i="2"/>
  <c r="S107" i="2"/>
  <c r="N107" i="2"/>
  <c r="L107" i="2"/>
  <c r="M107" i="2" s="1"/>
  <c r="X107" i="2" s="1"/>
  <c r="Y107" i="2" s="1"/>
  <c r="H107" i="2"/>
  <c r="G107" i="2"/>
  <c r="I107" i="2" s="1"/>
  <c r="F107" i="2"/>
  <c r="T106" i="2"/>
  <c r="S106" i="2"/>
  <c r="I106" i="2"/>
  <c r="G106" i="2"/>
  <c r="F106" i="2"/>
  <c r="T105" i="2"/>
  <c r="S105" i="2"/>
  <c r="H105" i="2"/>
  <c r="G105" i="2"/>
  <c r="I105" i="2" s="1"/>
  <c r="F105" i="2"/>
  <c r="S104" i="2"/>
  <c r="T104" i="2" s="1"/>
  <c r="I104" i="2"/>
  <c r="G104" i="2"/>
  <c r="F104" i="2"/>
  <c r="L104" i="2" s="1"/>
  <c r="M104" i="2" s="1"/>
  <c r="N104" i="2" s="1"/>
  <c r="V103" i="2"/>
  <c r="W103" i="2" s="1"/>
  <c r="T103" i="2"/>
  <c r="S103" i="2"/>
  <c r="L103" i="2"/>
  <c r="M103" i="2" s="1"/>
  <c r="H103" i="2"/>
  <c r="G103" i="2"/>
  <c r="I103" i="2" s="1"/>
  <c r="F103" i="2"/>
  <c r="Y102" i="2"/>
  <c r="X102" i="2"/>
  <c r="T102" i="2"/>
  <c r="S102" i="2"/>
  <c r="N102" i="2"/>
  <c r="M102" i="2"/>
  <c r="I102" i="2"/>
  <c r="G102" i="2"/>
  <c r="F102" i="2"/>
  <c r="V102" i="2" s="1"/>
  <c r="W102" i="2" s="1"/>
  <c r="V101" i="2"/>
  <c r="W101" i="2" s="1"/>
  <c r="T101" i="2"/>
  <c r="S101" i="2"/>
  <c r="M101" i="2"/>
  <c r="X101" i="2" s="1"/>
  <c r="Y101" i="2" s="1"/>
  <c r="H101" i="2"/>
  <c r="G101" i="2"/>
  <c r="I101" i="2" s="1"/>
  <c r="F101" i="2"/>
  <c r="L101" i="2" s="1"/>
  <c r="X100" i="2"/>
  <c r="Y100" i="2" s="1"/>
  <c r="S100" i="2"/>
  <c r="T100" i="2" s="1"/>
  <c r="N100" i="2"/>
  <c r="L100" i="2"/>
  <c r="M100" i="2" s="1"/>
  <c r="I100" i="2"/>
  <c r="G100" i="2"/>
  <c r="F100" i="2"/>
  <c r="V99" i="2"/>
  <c r="W99" i="2" s="1"/>
  <c r="T99" i="2"/>
  <c r="S99" i="2"/>
  <c r="N99" i="2"/>
  <c r="L99" i="2"/>
  <c r="M99" i="2" s="1"/>
  <c r="H99" i="2"/>
  <c r="G99" i="2"/>
  <c r="I99" i="2" s="1"/>
  <c r="F99" i="2"/>
  <c r="T98" i="2"/>
  <c r="S98" i="2"/>
  <c r="I98" i="2"/>
  <c r="G98" i="2"/>
  <c r="F98" i="2"/>
  <c r="T97" i="2"/>
  <c r="S97" i="2"/>
  <c r="H97" i="2"/>
  <c r="G97" i="2"/>
  <c r="I97" i="2" s="1"/>
  <c r="F97" i="2"/>
  <c r="V97" i="2" s="1"/>
  <c r="W97" i="2" s="1"/>
  <c r="S96" i="2"/>
  <c r="T96" i="2" s="1"/>
  <c r="I96" i="2"/>
  <c r="G96" i="2"/>
  <c r="F96" i="2"/>
  <c r="T95" i="2"/>
  <c r="S95" i="2"/>
  <c r="H95" i="2"/>
  <c r="G95" i="2"/>
  <c r="I95" i="2" s="1"/>
  <c r="F95" i="2"/>
  <c r="V95" i="2" s="1"/>
  <c r="W95" i="2" s="1"/>
  <c r="S94" i="2"/>
  <c r="T94" i="2" s="1"/>
  <c r="I94" i="2"/>
  <c r="G94" i="2"/>
  <c r="F94" i="2"/>
  <c r="T93" i="2"/>
  <c r="S93" i="2"/>
  <c r="I93" i="2"/>
  <c r="G93" i="2"/>
  <c r="F93" i="2"/>
  <c r="H93" i="2" s="1"/>
  <c r="X92" i="2"/>
  <c r="Y92" i="2" s="1"/>
  <c r="S92" i="2"/>
  <c r="T92" i="2" s="1"/>
  <c r="I92" i="2"/>
  <c r="H92" i="2"/>
  <c r="G92" i="2"/>
  <c r="F92" i="2"/>
  <c r="L92" i="2" s="1"/>
  <c r="M92" i="2" s="1"/>
  <c r="N92" i="2" s="1"/>
  <c r="S91" i="2"/>
  <c r="T91" i="2" s="1"/>
  <c r="H91" i="2"/>
  <c r="G91" i="2"/>
  <c r="I91" i="2" s="1"/>
  <c r="F91" i="2"/>
  <c r="L91" i="2" s="1"/>
  <c r="M91" i="2" s="1"/>
  <c r="W90" i="2"/>
  <c r="S90" i="2"/>
  <c r="T90" i="2" s="1"/>
  <c r="L90" i="2"/>
  <c r="M90" i="2" s="1"/>
  <c r="I90" i="2"/>
  <c r="H90" i="2"/>
  <c r="G90" i="2"/>
  <c r="F90" i="2"/>
  <c r="V90" i="2" s="1"/>
  <c r="V89" i="2"/>
  <c r="W89" i="2" s="1"/>
  <c r="T89" i="2"/>
  <c r="S89" i="2"/>
  <c r="L89" i="2"/>
  <c r="M89" i="2" s="1"/>
  <c r="H89" i="2"/>
  <c r="G89" i="2"/>
  <c r="I89" i="2" s="1"/>
  <c r="F89" i="2"/>
  <c r="S88" i="2"/>
  <c r="T88" i="2" s="1"/>
  <c r="L88" i="2"/>
  <c r="M88" i="2" s="1"/>
  <c r="H88" i="2"/>
  <c r="G88" i="2"/>
  <c r="I88" i="2" s="1"/>
  <c r="F88" i="2"/>
  <c r="V88" i="2" s="1"/>
  <c r="W88" i="2" s="1"/>
  <c r="S87" i="2"/>
  <c r="T87" i="2" s="1"/>
  <c r="H87" i="2"/>
  <c r="G87" i="2"/>
  <c r="I87" i="2" s="1"/>
  <c r="F87" i="2"/>
  <c r="L87" i="2" s="1"/>
  <c r="M87" i="2" s="1"/>
  <c r="S86" i="2"/>
  <c r="T86" i="2" s="1"/>
  <c r="I86" i="2"/>
  <c r="H86" i="2"/>
  <c r="G86" i="2"/>
  <c r="F86" i="2"/>
  <c r="V86" i="2" s="1"/>
  <c r="W86" i="2" s="1"/>
  <c r="T85" i="2"/>
  <c r="S85" i="2"/>
  <c r="I85" i="2"/>
  <c r="G85" i="2"/>
  <c r="F85" i="2"/>
  <c r="H85" i="2" s="1"/>
  <c r="V84" i="2"/>
  <c r="W84" i="2" s="1"/>
  <c r="S84" i="2"/>
  <c r="T84" i="2" s="1"/>
  <c r="I84" i="2"/>
  <c r="H84" i="2"/>
  <c r="G84" i="2"/>
  <c r="F84" i="2"/>
  <c r="L84" i="2" s="1"/>
  <c r="M84" i="2" s="1"/>
  <c r="X84" i="2" s="1"/>
  <c r="Y84" i="2" s="1"/>
  <c r="S83" i="2"/>
  <c r="T83" i="2" s="1"/>
  <c r="M83" i="2"/>
  <c r="H83" i="2"/>
  <c r="G83" i="2"/>
  <c r="I83" i="2" s="1"/>
  <c r="F83" i="2"/>
  <c r="L83" i="2" s="1"/>
  <c r="W82" i="2"/>
  <c r="S82" i="2"/>
  <c r="T82" i="2" s="1"/>
  <c r="L82" i="2"/>
  <c r="M82" i="2" s="1"/>
  <c r="X82" i="2" s="1"/>
  <c r="Y82" i="2" s="1"/>
  <c r="I82" i="2"/>
  <c r="H82" i="2"/>
  <c r="G82" i="2"/>
  <c r="F82" i="2"/>
  <c r="V82" i="2" s="1"/>
  <c r="V81" i="2"/>
  <c r="W81" i="2" s="1"/>
  <c r="T81" i="2"/>
  <c r="S81" i="2"/>
  <c r="L81" i="2"/>
  <c r="M81" i="2" s="1"/>
  <c r="H81" i="2"/>
  <c r="G81" i="2"/>
  <c r="I81" i="2" s="1"/>
  <c r="F81" i="2"/>
  <c r="S80" i="2"/>
  <c r="T80" i="2" s="1"/>
  <c r="L80" i="2"/>
  <c r="M80" i="2" s="1"/>
  <c r="H80" i="2"/>
  <c r="G80" i="2"/>
  <c r="I80" i="2" s="1"/>
  <c r="F80" i="2"/>
  <c r="V80" i="2" s="1"/>
  <c r="W80" i="2" s="1"/>
  <c r="S79" i="2"/>
  <c r="T79" i="2" s="1"/>
  <c r="N79" i="2"/>
  <c r="G79" i="2"/>
  <c r="I79" i="2" s="1"/>
  <c r="F79" i="2"/>
  <c r="L79" i="2" s="1"/>
  <c r="M79" i="2" s="1"/>
  <c r="S78" i="2"/>
  <c r="T78" i="2" s="1"/>
  <c r="I78" i="2"/>
  <c r="H78" i="2"/>
  <c r="G78" i="2"/>
  <c r="F78" i="2"/>
  <c r="V78" i="2" s="1"/>
  <c r="W78" i="2" s="1"/>
  <c r="T77" i="2"/>
  <c r="S77" i="2"/>
  <c r="I77" i="2"/>
  <c r="G77" i="2"/>
  <c r="F77" i="2"/>
  <c r="S76" i="2"/>
  <c r="T76" i="2" s="1"/>
  <c r="N76" i="2"/>
  <c r="I76" i="2"/>
  <c r="G76" i="2"/>
  <c r="F76" i="2"/>
  <c r="L76" i="2" s="1"/>
  <c r="M76" i="2" s="1"/>
  <c r="X76" i="2" s="1"/>
  <c r="Y76" i="2" s="1"/>
  <c r="T75" i="2"/>
  <c r="S75" i="2"/>
  <c r="I75" i="2"/>
  <c r="G75" i="2"/>
  <c r="F75" i="2"/>
  <c r="V74" i="2"/>
  <c r="W74" i="2" s="1"/>
  <c r="S74" i="2"/>
  <c r="T74" i="2" s="1"/>
  <c r="L74" i="2"/>
  <c r="M74" i="2" s="1"/>
  <c r="H74" i="2"/>
  <c r="G74" i="2"/>
  <c r="I74" i="2" s="1"/>
  <c r="F74" i="2"/>
  <c r="W73" i="2"/>
  <c r="S73" i="2"/>
  <c r="T73" i="2" s="1"/>
  <c r="L73" i="2"/>
  <c r="M73" i="2" s="1"/>
  <c r="I73" i="2"/>
  <c r="H73" i="2"/>
  <c r="G73" i="2"/>
  <c r="F73" i="2"/>
  <c r="V73" i="2" s="1"/>
  <c r="T72" i="2"/>
  <c r="S72" i="2"/>
  <c r="I72" i="2"/>
  <c r="H72" i="2"/>
  <c r="G72" i="2"/>
  <c r="F72" i="2"/>
  <c r="T71" i="2"/>
  <c r="S71" i="2"/>
  <c r="I71" i="2"/>
  <c r="G71" i="2"/>
  <c r="F71" i="2"/>
  <c r="H71" i="2" s="1"/>
  <c r="W70" i="2"/>
  <c r="V70" i="2"/>
  <c r="S70" i="2"/>
  <c r="T70" i="2" s="1"/>
  <c r="L70" i="2"/>
  <c r="M70" i="2" s="1"/>
  <c r="H70" i="2"/>
  <c r="G70" i="2"/>
  <c r="I70" i="2" s="1"/>
  <c r="F70" i="2"/>
  <c r="S69" i="2"/>
  <c r="T69" i="2" s="1"/>
  <c r="M69" i="2"/>
  <c r="L69" i="2"/>
  <c r="I69" i="2"/>
  <c r="H69" i="2"/>
  <c r="G69" i="2"/>
  <c r="F69" i="2"/>
  <c r="V69" i="2" s="1"/>
  <c r="W69" i="2" s="1"/>
  <c r="T68" i="2"/>
  <c r="S68" i="2"/>
  <c r="I68" i="2"/>
  <c r="G68" i="2"/>
  <c r="F68" i="2"/>
  <c r="T67" i="2"/>
  <c r="S67" i="2"/>
  <c r="I67" i="2"/>
  <c r="G67" i="2"/>
  <c r="F67" i="2"/>
  <c r="H67" i="2" s="1"/>
  <c r="V66" i="2"/>
  <c r="W66" i="2" s="1"/>
  <c r="S66" i="2"/>
  <c r="T66" i="2" s="1"/>
  <c r="N66" i="2"/>
  <c r="L66" i="2"/>
  <c r="M66" i="2" s="1"/>
  <c r="H66" i="2"/>
  <c r="G66" i="2"/>
  <c r="I66" i="2" s="1"/>
  <c r="F66" i="2"/>
  <c r="T65" i="2"/>
  <c r="S65" i="2"/>
  <c r="M65" i="2"/>
  <c r="L65" i="2"/>
  <c r="I65" i="2"/>
  <c r="G65" i="2"/>
  <c r="F65" i="2"/>
  <c r="V65" i="2" s="1"/>
  <c r="W65" i="2" s="1"/>
  <c r="T64" i="2"/>
  <c r="S64" i="2"/>
  <c r="I64" i="2"/>
  <c r="G64" i="2"/>
  <c r="F64" i="2"/>
  <c r="V63" i="2"/>
  <c r="W63" i="2" s="1"/>
  <c r="T63" i="2"/>
  <c r="S63" i="2"/>
  <c r="L63" i="2"/>
  <c r="M63" i="2" s="1"/>
  <c r="X63" i="2" s="1"/>
  <c r="Y63" i="2" s="1"/>
  <c r="I63" i="2"/>
  <c r="G63" i="2"/>
  <c r="F63" i="2"/>
  <c r="H63" i="2" s="1"/>
  <c r="W62" i="2"/>
  <c r="V62" i="2"/>
  <c r="S62" i="2"/>
  <c r="T62" i="2" s="1"/>
  <c r="N62" i="2"/>
  <c r="L62" i="2"/>
  <c r="M62" i="2" s="1"/>
  <c r="H62" i="2"/>
  <c r="G62" i="2"/>
  <c r="I62" i="2" s="1"/>
  <c r="F62" i="2"/>
  <c r="W61" i="2"/>
  <c r="T61" i="2"/>
  <c r="S61" i="2"/>
  <c r="I61" i="2"/>
  <c r="G61" i="2"/>
  <c r="F61" i="2"/>
  <c r="V61" i="2" s="1"/>
  <c r="T60" i="2"/>
  <c r="S60" i="2"/>
  <c r="I60" i="2"/>
  <c r="H60" i="2"/>
  <c r="G60" i="2"/>
  <c r="F60" i="2"/>
  <c r="T59" i="2"/>
  <c r="S59" i="2"/>
  <c r="L59" i="2"/>
  <c r="M59" i="2" s="1"/>
  <c r="N59" i="2" s="1"/>
  <c r="G59" i="2"/>
  <c r="I59" i="2" s="1"/>
  <c r="F59" i="2"/>
  <c r="H59" i="2" s="1"/>
  <c r="Y58" i="2"/>
  <c r="W58" i="2"/>
  <c r="V58" i="2"/>
  <c r="S58" i="2"/>
  <c r="T58" i="2" s="1"/>
  <c r="L58" i="2"/>
  <c r="M58" i="2" s="1"/>
  <c r="X58" i="2" s="1"/>
  <c r="H58" i="2"/>
  <c r="G58" i="2"/>
  <c r="I58" i="2" s="1"/>
  <c r="F58" i="2"/>
  <c r="T57" i="2"/>
  <c r="S57" i="2"/>
  <c r="L57" i="2"/>
  <c r="M57" i="2" s="1"/>
  <c r="I57" i="2"/>
  <c r="G57" i="2"/>
  <c r="F57" i="2"/>
  <c r="V57" i="2" s="1"/>
  <c r="W57" i="2" s="1"/>
  <c r="T56" i="2"/>
  <c r="S56" i="2"/>
  <c r="I56" i="2"/>
  <c r="G56" i="2"/>
  <c r="F56" i="2"/>
  <c r="L56" i="2" s="1"/>
  <c r="M56" i="2" s="1"/>
  <c r="V55" i="2"/>
  <c r="W55" i="2" s="1"/>
  <c r="T55" i="2"/>
  <c r="S55" i="2"/>
  <c r="L55" i="2"/>
  <c r="M55" i="2" s="1"/>
  <c r="X55" i="2" s="1"/>
  <c r="Y55" i="2" s="1"/>
  <c r="I55" i="2"/>
  <c r="G55" i="2"/>
  <c r="F55" i="2"/>
  <c r="H55" i="2" s="1"/>
  <c r="W54" i="2"/>
  <c r="V54" i="2"/>
  <c r="S54" i="2"/>
  <c r="T54" i="2" s="1"/>
  <c r="L54" i="2"/>
  <c r="M54" i="2" s="1"/>
  <c r="H54" i="2"/>
  <c r="G54" i="2"/>
  <c r="I54" i="2" s="1"/>
  <c r="F54" i="2"/>
  <c r="S53" i="2"/>
  <c r="T53" i="2" s="1"/>
  <c r="X53" i="2" s="1"/>
  <c r="Y53" i="2" s="1"/>
  <c r="M53" i="2"/>
  <c r="N53" i="2" s="1"/>
  <c r="L53" i="2"/>
  <c r="I53" i="2"/>
  <c r="H53" i="2"/>
  <c r="G53" i="2"/>
  <c r="F53" i="2"/>
  <c r="V53" i="2" s="1"/>
  <c r="W53" i="2" s="1"/>
  <c r="T52" i="2"/>
  <c r="S52" i="2"/>
  <c r="H52" i="2"/>
  <c r="G52" i="2"/>
  <c r="I52" i="2" s="1"/>
  <c r="F52" i="2"/>
  <c r="L52" i="2" s="1"/>
  <c r="M52" i="2" s="1"/>
  <c r="S51" i="2"/>
  <c r="T51" i="2" s="1"/>
  <c r="G51" i="2"/>
  <c r="I51" i="2" s="1"/>
  <c r="F51" i="2"/>
  <c r="H51" i="2" s="1"/>
  <c r="V50" i="2"/>
  <c r="W50" i="2" s="1"/>
  <c r="S50" i="2"/>
  <c r="T50" i="2" s="1"/>
  <c r="M50" i="2"/>
  <c r="X50" i="2" s="1"/>
  <c r="Y50" i="2" s="1"/>
  <c r="L50" i="2"/>
  <c r="H50" i="2"/>
  <c r="G50" i="2"/>
  <c r="I50" i="2" s="1"/>
  <c r="F50" i="2"/>
  <c r="S49" i="2"/>
  <c r="T49" i="2" s="1"/>
  <c r="G49" i="2"/>
  <c r="I49" i="2" s="1"/>
  <c r="F49" i="2"/>
  <c r="V49" i="2" s="1"/>
  <c r="W49" i="2" s="1"/>
  <c r="V48" i="2"/>
  <c r="W48" i="2" s="1"/>
  <c r="T48" i="2"/>
  <c r="S48" i="2"/>
  <c r="H48" i="2"/>
  <c r="G48" i="2"/>
  <c r="I48" i="2" s="1"/>
  <c r="F48" i="2"/>
  <c r="L48" i="2" s="1"/>
  <c r="M48" i="2" s="1"/>
  <c r="S47" i="2"/>
  <c r="T47" i="2" s="1"/>
  <c r="L47" i="2"/>
  <c r="M47" i="2" s="1"/>
  <c r="I47" i="2"/>
  <c r="G47" i="2"/>
  <c r="F47" i="2"/>
  <c r="H47" i="2" s="1"/>
  <c r="W46" i="2"/>
  <c r="V46" i="2"/>
  <c r="S46" i="2"/>
  <c r="T46" i="2" s="1"/>
  <c r="M46" i="2"/>
  <c r="N46" i="2" s="1"/>
  <c r="L46" i="2"/>
  <c r="H46" i="2"/>
  <c r="G46" i="2"/>
  <c r="I46" i="2" s="1"/>
  <c r="F46" i="2"/>
  <c r="T45" i="2"/>
  <c r="S45" i="2"/>
  <c r="I45" i="2"/>
  <c r="G45" i="2"/>
  <c r="F45" i="2"/>
  <c r="L45" i="2" s="1"/>
  <c r="M45" i="2" s="1"/>
  <c r="V44" i="2"/>
  <c r="W44" i="2" s="1"/>
  <c r="T44" i="2"/>
  <c r="S44" i="2"/>
  <c r="H44" i="2"/>
  <c r="G44" i="2"/>
  <c r="I44" i="2" s="1"/>
  <c r="F44" i="2"/>
  <c r="L44" i="2" s="1"/>
  <c r="M44" i="2" s="1"/>
  <c r="S43" i="2"/>
  <c r="T43" i="2" s="1"/>
  <c r="L43" i="2"/>
  <c r="M43" i="2" s="1"/>
  <c r="I43" i="2"/>
  <c r="G43" i="2"/>
  <c r="F43" i="2"/>
  <c r="H43" i="2" s="1"/>
  <c r="W42" i="2"/>
  <c r="V42" i="2"/>
  <c r="S42" i="2"/>
  <c r="T42" i="2" s="1"/>
  <c r="M42" i="2"/>
  <c r="N42" i="2" s="1"/>
  <c r="L42" i="2"/>
  <c r="H42" i="2"/>
  <c r="G42" i="2"/>
  <c r="I42" i="2" s="1"/>
  <c r="F42" i="2"/>
  <c r="T41" i="2"/>
  <c r="S41" i="2"/>
  <c r="I41" i="2"/>
  <c r="G41" i="2"/>
  <c r="F41" i="2"/>
  <c r="L41" i="2" s="1"/>
  <c r="M41" i="2" s="1"/>
  <c r="V40" i="2"/>
  <c r="W40" i="2" s="1"/>
  <c r="T40" i="2"/>
  <c r="S40" i="2"/>
  <c r="H40" i="2"/>
  <c r="G40" i="2"/>
  <c r="I40" i="2" s="1"/>
  <c r="F40" i="2"/>
  <c r="L40" i="2" s="1"/>
  <c r="M40" i="2" s="1"/>
  <c r="S39" i="2"/>
  <c r="T39" i="2" s="1"/>
  <c r="L39" i="2"/>
  <c r="M39" i="2" s="1"/>
  <c r="I39" i="2"/>
  <c r="G39" i="2"/>
  <c r="F39" i="2"/>
  <c r="H39" i="2" s="1"/>
  <c r="W38" i="2"/>
  <c r="V38" i="2"/>
  <c r="S38" i="2"/>
  <c r="T38" i="2" s="1"/>
  <c r="M38" i="2"/>
  <c r="N38" i="2" s="1"/>
  <c r="L38" i="2"/>
  <c r="H38" i="2"/>
  <c r="G38" i="2"/>
  <c r="I38" i="2" s="1"/>
  <c r="F38" i="2"/>
  <c r="T37" i="2"/>
  <c r="S37" i="2"/>
  <c r="I37" i="2"/>
  <c r="G37" i="2"/>
  <c r="F37" i="2"/>
  <c r="L37" i="2" s="1"/>
  <c r="M37" i="2" s="1"/>
  <c r="V36" i="2"/>
  <c r="W36" i="2" s="1"/>
  <c r="T36" i="2"/>
  <c r="S36" i="2"/>
  <c r="H36" i="2"/>
  <c r="G36" i="2"/>
  <c r="I36" i="2" s="1"/>
  <c r="F36" i="2"/>
  <c r="L36" i="2" s="1"/>
  <c r="M36" i="2" s="1"/>
  <c r="S35" i="2"/>
  <c r="T35" i="2" s="1"/>
  <c r="L35" i="2"/>
  <c r="M35" i="2" s="1"/>
  <c r="I35" i="2"/>
  <c r="G35" i="2"/>
  <c r="F35" i="2"/>
  <c r="H35" i="2" s="1"/>
  <c r="W34" i="2"/>
  <c r="V34" i="2"/>
  <c r="S34" i="2"/>
  <c r="T34" i="2" s="1"/>
  <c r="M34" i="2"/>
  <c r="N34" i="2" s="1"/>
  <c r="L34" i="2"/>
  <c r="H34" i="2"/>
  <c r="G34" i="2"/>
  <c r="I34" i="2" s="1"/>
  <c r="F34" i="2"/>
  <c r="T33" i="2"/>
  <c r="S33" i="2"/>
  <c r="I33" i="2"/>
  <c r="G33" i="2"/>
  <c r="F33" i="2"/>
  <c r="L33" i="2" s="1"/>
  <c r="M33" i="2" s="1"/>
  <c r="V32" i="2"/>
  <c r="W32" i="2" s="1"/>
  <c r="T32" i="2"/>
  <c r="S32" i="2"/>
  <c r="H32" i="2"/>
  <c r="G32" i="2"/>
  <c r="I32" i="2" s="1"/>
  <c r="F32" i="2"/>
  <c r="L32" i="2" s="1"/>
  <c r="M32" i="2" s="1"/>
  <c r="S31" i="2"/>
  <c r="T31" i="2" s="1"/>
  <c r="L31" i="2"/>
  <c r="M31" i="2" s="1"/>
  <c r="I31" i="2"/>
  <c r="G31" i="2"/>
  <c r="F31" i="2"/>
  <c r="H31" i="2" s="1"/>
  <c r="W30" i="2"/>
  <c r="V30" i="2"/>
  <c r="S30" i="2"/>
  <c r="T30" i="2" s="1"/>
  <c r="M30" i="2"/>
  <c r="N30" i="2" s="1"/>
  <c r="L30" i="2"/>
  <c r="H30" i="2"/>
  <c r="G30" i="2"/>
  <c r="I30" i="2" s="1"/>
  <c r="F30" i="2"/>
  <c r="X29" i="2"/>
  <c r="Y29" i="2" s="1"/>
  <c r="T29" i="2"/>
  <c r="S29" i="2"/>
  <c r="M29" i="2"/>
  <c r="N29" i="2" s="1"/>
  <c r="I29" i="2"/>
  <c r="G29" i="2"/>
  <c r="F29" i="2"/>
  <c r="L29" i="2" s="1"/>
  <c r="V28" i="2"/>
  <c r="W28" i="2" s="1"/>
  <c r="T28" i="2"/>
  <c r="S28" i="2"/>
  <c r="H28" i="2"/>
  <c r="G28" i="2"/>
  <c r="I28" i="2" s="1"/>
  <c r="F28" i="2"/>
  <c r="L28" i="2" s="1"/>
  <c r="M28" i="2" s="1"/>
  <c r="S27" i="2"/>
  <c r="T27" i="2" s="1"/>
  <c r="L27" i="2"/>
  <c r="M27" i="2" s="1"/>
  <c r="I27" i="2"/>
  <c r="G27" i="2"/>
  <c r="F27" i="2"/>
  <c r="H27" i="2" s="1"/>
  <c r="W26" i="2"/>
  <c r="V26" i="2"/>
  <c r="T26" i="2"/>
  <c r="S26" i="2"/>
  <c r="M26" i="2"/>
  <c r="N26" i="2" s="1"/>
  <c r="L26" i="2"/>
  <c r="H26" i="2"/>
  <c r="G26" i="2"/>
  <c r="I26" i="2" s="1"/>
  <c r="F26" i="2"/>
  <c r="X25" i="2"/>
  <c r="Y25" i="2" s="1"/>
  <c r="T25" i="2"/>
  <c r="S25" i="2"/>
  <c r="M25" i="2"/>
  <c r="N25" i="2" s="1"/>
  <c r="I25" i="2"/>
  <c r="G25" i="2"/>
  <c r="F25" i="2"/>
  <c r="L25" i="2" s="1"/>
  <c r="V24" i="2"/>
  <c r="W24" i="2" s="1"/>
  <c r="T24" i="2"/>
  <c r="S24" i="2"/>
  <c r="N24" i="2"/>
  <c r="M24" i="2"/>
  <c r="X24" i="2" s="1"/>
  <c r="Y24" i="2" s="1"/>
  <c r="H24" i="2"/>
  <c r="G24" i="2"/>
  <c r="I24" i="2" s="1"/>
  <c r="F24" i="2"/>
  <c r="L24" i="2" s="1"/>
  <c r="Y23" i="2"/>
  <c r="X23" i="2"/>
  <c r="T23" i="2"/>
  <c r="S23" i="2"/>
  <c r="N23" i="2"/>
  <c r="M23" i="2"/>
  <c r="L23" i="2"/>
  <c r="I23" i="2"/>
  <c r="G23" i="2"/>
  <c r="F23" i="2"/>
  <c r="H23" i="2" s="1"/>
  <c r="W22" i="2"/>
  <c r="V22" i="2"/>
  <c r="T22" i="2"/>
  <c r="S22" i="2"/>
  <c r="M22" i="2"/>
  <c r="N22" i="2" s="1"/>
  <c r="L22" i="2"/>
  <c r="H22" i="2"/>
  <c r="G22" i="2"/>
  <c r="I22" i="2" s="1"/>
  <c r="F22" i="2"/>
  <c r="X21" i="2"/>
  <c r="Y21" i="2" s="1"/>
  <c r="T21" i="2"/>
  <c r="S21" i="2"/>
  <c r="M21" i="2"/>
  <c r="N21" i="2" s="1"/>
  <c r="I21" i="2"/>
  <c r="G21" i="2"/>
  <c r="F21" i="2"/>
  <c r="L21" i="2" s="1"/>
  <c r="V20" i="2"/>
  <c r="W20" i="2" s="1"/>
  <c r="T20" i="2"/>
  <c r="S20" i="2"/>
  <c r="N20" i="2"/>
  <c r="M20" i="2"/>
  <c r="X20" i="2" s="1"/>
  <c r="Y20" i="2" s="1"/>
  <c r="H20" i="2"/>
  <c r="G20" i="2"/>
  <c r="I20" i="2" s="1"/>
  <c r="F20" i="2"/>
  <c r="L20" i="2" s="1"/>
  <c r="Y19" i="2"/>
  <c r="X19" i="2"/>
  <c r="T19" i="2"/>
  <c r="S19" i="2"/>
  <c r="N19" i="2"/>
  <c r="M19" i="2"/>
  <c r="L19" i="2"/>
  <c r="I19" i="2"/>
  <c r="G19" i="2"/>
  <c r="F19" i="2"/>
  <c r="H19" i="2" s="1"/>
  <c r="W18" i="2"/>
  <c r="V18" i="2"/>
  <c r="T18" i="2"/>
  <c r="S18" i="2"/>
  <c r="M18" i="2"/>
  <c r="N18" i="2" s="1"/>
  <c r="L18" i="2"/>
  <c r="H18" i="2"/>
  <c r="G18" i="2"/>
  <c r="I18" i="2" s="1"/>
  <c r="F18" i="2"/>
  <c r="T17" i="2"/>
  <c r="S17" i="2"/>
  <c r="I17" i="2"/>
  <c r="G17" i="2"/>
  <c r="F17" i="2"/>
  <c r="L17" i="2" s="1"/>
  <c r="M17" i="2" s="1"/>
  <c r="V16" i="2"/>
  <c r="W16" i="2" s="1"/>
  <c r="T16" i="2"/>
  <c r="S16" i="2"/>
  <c r="N16" i="2"/>
  <c r="M16" i="2"/>
  <c r="X16" i="2" s="1"/>
  <c r="Y16" i="2" s="1"/>
  <c r="G16" i="2"/>
  <c r="I16" i="2" s="1"/>
  <c r="F16" i="2"/>
  <c r="L16" i="2" s="1"/>
  <c r="Y15" i="2"/>
  <c r="X15" i="2"/>
  <c r="T15" i="2"/>
  <c r="S15" i="2"/>
  <c r="N15" i="2"/>
  <c r="M15" i="2"/>
  <c r="L15" i="2"/>
  <c r="I15" i="2"/>
  <c r="G15" i="2"/>
  <c r="F15" i="2"/>
  <c r="H15" i="2" s="1"/>
  <c r="W14" i="2"/>
  <c r="V14" i="2"/>
  <c r="T14" i="2"/>
  <c r="S14" i="2"/>
  <c r="M14" i="2"/>
  <c r="N14" i="2" s="1"/>
  <c r="L14" i="2"/>
  <c r="H14" i="2"/>
  <c r="G14" i="2"/>
  <c r="I14" i="2" s="1"/>
  <c r="F14" i="2"/>
  <c r="X13" i="2"/>
  <c r="Y13" i="2" s="1"/>
  <c r="T13" i="2"/>
  <c r="S13" i="2"/>
  <c r="M13" i="2"/>
  <c r="N13" i="2" s="1"/>
  <c r="I13" i="2"/>
  <c r="G13" i="2"/>
  <c r="F13" i="2"/>
  <c r="L13" i="2" s="1"/>
  <c r="V12" i="2"/>
  <c r="W12" i="2" s="1"/>
  <c r="T12" i="2"/>
  <c r="S12" i="2"/>
  <c r="N12" i="2"/>
  <c r="M12" i="2"/>
  <c r="X12" i="2" s="1"/>
  <c r="Y12" i="2" s="1"/>
  <c r="G12" i="2"/>
  <c r="I12" i="2" s="1"/>
  <c r="F12" i="2"/>
  <c r="L12" i="2" s="1"/>
  <c r="Y11" i="2"/>
  <c r="X11" i="2"/>
  <c r="T11" i="2"/>
  <c r="S11" i="2"/>
  <c r="N11" i="2"/>
  <c r="M11" i="2"/>
  <c r="L11" i="2"/>
  <c r="I11" i="2"/>
  <c r="G11" i="2"/>
  <c r="F11" i="2"/>
  <c r="H11" i="2" s="1"/>
  <c r="W10" i="2"/>
  <c r="V10" i="2"/>
  <c r="S10" i="2"/>
  <c r="T10" i="2" s="1"/>
  <c r="M10" i="2"/>
  <c r="N10" i="2" s="1"/>
  <c r="L10" i="2"/>
  <c r="H10" i="2"/>
  <c r="G10" i="2"/>
  <c r="I10" i="2" s="1"/>
  <c r="F10" i="2"/>
  <c r="X9" i="2"/>
  <c r="Y9" i="2" s="1"/>
  <c r="T9" i="2"/>
  <c r="S9" i="2"/>
  <c r="M9" i="2"/>
  <c r="N9" i="2" s="1"/>
  <c r="I9" i="2"/>
  <c r="G9" i="2"/>
  <c r="F9" i="2"/>
  <c r="L9" i="2" s="1"/>
  <c r="V8" i="2"/>
  <c r="W8" i="2" s="1"/>
  <c r="T8" i="2"/>
  <c r="S8" i="2"/>
  <c r="G8" i="2"/>
  <c r="I8" i="2" s="1"/>
  <c r="F8" i="2"/>
  <c r="L8" i="2" s="1"/>
  <c r="M8" i="2" s="1"/>
  <c r="S7" i="2"/>
  <c r="T7" i="2" s="1"/>
  <c r="L7" i="2"/>
  <c r="M7" i="2" s="1"/>
  <c r="I7" i="2"/>
  <c r="G7" i="2"/>
  <c r="F7" i="2"/>
  <c r="H7" i="2" s="1"/>
  <c r="W6" i="2"/>
  <c r="V6" i="2"/>
  <c r="S6" i="2"/>
  <c r="T6" i="2" s="1"/>
  <c r="M6" i="2"/>
  <c r="N6" i="2" s="1"/>
  <c r="L6" i="2"/>
  <c r="H6" i="2"/>
  <c r="G6" i="2"/>
  <c r="I6" i="2" s="1"/>
  <c r="F6" i="2"/>
  <c r="X5" i="2"/>
  <c r="Y5" i="2" s="1"/>
  <c r="T5" i="2"/>
  <c r="S5" i="2"/>
  <c r="M5" i="2"/>
  <c r="N5" i="2" s="1"/>
  <c r="I5" i="2"/>
  <c r="G5" i="2"/>
  <c r="F5" i="2"/>
  <c r="L5" i="2" s="1"/>
  <c r="P47" i="3" l="1"/>
  <c r="X47" i="3"/>
  <c r="X63" i="3"/>
  <c r="O55" i="3"/>
  <c r="O19" i="3"/>
  <c r="K22" i="3"/>
  <c r="O23" i="3"/>
  <c r="K26" i="3"/>
  <c r="O48" i="3"/>
  <c r="K52" i="3"/>
  <c r="O57" i="3"/>
  <c r="K63" i="3"/>
  <c r="K7" i="3"/>
  <c r="K11" i="3"/>
  <c r="K15" i="3"/>
  <c r="O21" i="3"/>
  <c r="X22" i="3"/>
  <c r="O28" i="3"/>
  <c r="K31" i="3"/>
  <c r="K36" i="3"/>
  <c r="K39" i="3"/>
  <c r="P48" i="3"/>
  <c r="O49" i="3"/>
  <c r="X52" i="3"/>
  <c r="O56" i="3"/>
  <c r="P56" i="3" s="1"/>
  <c r="K60" i="3"/>
  <c r="O8" i="3"/>
  <c r="P8" i="3" s="1"/>
  <c r="AB8" i="3" s="1"/>
  <c r="AC8" i="3" s="1"/>
  <c r="O16" i="3"/>
  <c r="P16" i="3" s="1"/>
  <c r="AB16" i="3" s="1"/>
  <c r="AC16" i="3" s="1"/>
  <c r="O33" i="3"/>
  <c r="P33" i="3" s="1"/>
  <c r="P36" i="3"/>
  <c r="AB36" i="3" s="1"/>
  <c r="AC36" i="3" s="1"/>
  <c r="X55" i="3"/>
  <c r="O7" i="3"/>
  <c r="P7" i="3" s="1"/>
  <c r="O11" i="3"/>
  <c r="P11" i="3" s="1"/>
  <c r="AB11" i="3" s="1"/>
  <c r="AC11" i="3" s="1"/>
  <c r="O15" i="3"/>
  <c r="P15" i="3" s="1"/>
  <c r="O27" i="3"/>
  <c r="P27" i="3" s="1"/>
  <c r="O41" i="3"/>
  <c r="P41" i="3" s="1"/>
  <c r="Z49" i="3"/>
  <c r="AA49" i="3" s="1"/>
  <c r="O63" i="3"/>
  <c r="P63" i="3" s="1"/>
  <c r="Z21" i="3"/>
  <c r="AA21" i="3" s="1"/>
  <c r="M64" i="3"/>
  <c r="K27" i="3"/>
  <c r="O35" i="3"/>
  <c r="P35" i="3" s="1"/>
  <c r="X39" i="3"/>
  <c r="Z41" i="3"/>
  <c r="AA41" i="3" s="1"/>
  <c r="O59" i="3"/>
  <c r="P59" i="3" s="1"/>
  <c r="Z48" i="3"/>
  <c r="AA48" i="3" s="1"/>
  <c r="X44" i="3"/>
  <c r="X18" i="3"/>
  <c r="O43" i="3"/>
  <c r="X23" i="3"/>
  <c r="P23" i="3"/>
  <c r="X29" i="3"/>
  <c r="X57" i="3"/>
  <c r="P57" i="3"/>
  <c r="P5" i="3"/>
  <c r="X5" i="3"/>
  <c r="X33" i="3"/>
  <c r="Q36" i="3"/>
  <c r="S15" i="3"/>
  <c r="Q15" i="3"/>
  <c r="AB15" i="3"/>
  <c r="AC15" i="3" s="1"/>
  <c r="S7" i="3"/>
  <c r="Q7" i="3"/>
  <c r="AB7" i="3"/>
  <c r="AC7" i="3" s="1"/>
  <c r="L64" i="3"/>
  <c r="N4" i="3"/>
  <c r="O4" i="3" s="1"/>
  <c r="AB12" i="3"/>
  <c r="AC12" i="3" s="1"/>
  <c r="S12" i="3"/>
  <c r="Q12" i="3"/>
  <c r="AB18" i="3"/>
  <c r="AC18" i="3" s="1"/>
  <c r="S18" i="3"/>
  <c r="Q18" i="3"/>
  <c r="X30" i="3"/>
  <c r="AB44" i="3"/>
  <c r="AC44" i="3" s="1"/>
  <c r="S44" i="3"/>
  <c r="Q44" i="3"/>
  <c r="P6" i="3"/>
  <c r="O6" i="3"/>
  <c r="X6" i="3"/>
  <c r="S35" i="3"/>
  <c r="Q35" i="3"/>
  <c r="S59" i="3"/>
  <c r="Q59" i="3"/>
  <c r="Z5" i="3"/>
  <c r="AA5" i="3" s="1"/>
  <c r="Q8" i="3"/>
  <c r="Q14" i="3"/>
  <c r="AB14" i="3"/>
  <c r="AC14" i="3" s="1"/>
  <c r="O25" i="3"/>
  <c r="P25" i="3" s="1"/>
  <c r="O46" i="3"/>
  <c r="P46" i="3" s="1"/>
  <c r="Z46" i="3"/>
  <c r="AA46" i="3" s="1"/>
  <c r="K46" i="3"/>
  <c r="X50" i="3"/>
  <c r="P50" i="3"/>
  <c r="P60" i="3"/>
  <c r="X61" i="3"/>
  <c r="K5" i="3"/>
  <c r="S8" i="3"/>
  <c r="K10" i="3"/>
  <c r="Z19" i="3"/>
  <c r="AA19" i="3" s="1"/>
  <c r="Z28" i="3"/>
  <c r="AA28" i="3" s="1"/>
  <c r="Z34" i="3"/>
  <c r="AA34" i="3" s="1"/>
  <c r="K34" i="3"/>
  <c r="P40" i="3"/>
  <c r="X41" i="3"/>
  <c r="O45" i="3"/>
  <c r="P45" i="3" s="1"/>
  <c r="K45" i="3"/>
  <c r="O51" i="3"/>
  <c r="P51" i="3" s="1"/>
  <c r="X53" i="3"/>
  <c r="P54" i="3"/>
  <c r="X54" i="3"/>
  <c r="P55" i="3"/>
  <c r="Z42" i="3"/>
  <c r="AA42" i="3" s="1"/>
  <c r="K42" i="3"/>
  <c r="X49" i="3"/>
  <c r="P49" i="3"/>
  <c r="X62" i="3"/>
  <c r="K4" i="3"/>
  <c r="K14" i="3"/>
  <c r="Q16" i="3"/>
  <c r="O20" i="3"/>
  <c r="K20" i="3"/>
  <c r="P22" i="3"/>
  <c r="O26" i="3"/>
  <c r="O29" i="3"/>
  <c r="P29" i="3" s="1"/>
  <c r="K29" i="3"/>
  <c r="Z29" i="3"/>
  <c r="AA29" i="3" s="1"/>
  <c r="X31" i="3"/>
  <c r="O38" i="3"/>
  <c r="Z38" i="3"/>
  <c r="AA38" i="3" s="1"/>
  <c r="K38" i="3"/>
  <c r="X42" i="3"/>
  <c r="P52" i="3"/>
  <c r="O18" i="3"/>
  <c r="Z18" i="3"/>
  <c r="AA18" i="3" s="1"/>
  <c r="O53" i="3"/>
  <c r="P53" i="3" s="1"/>
  <c r="K53" i="3"/>
  <c r="Z6" i="3"/>
  <c r="AA6" i="3" s="1"/>
  <c r="S16" i="3"/>
  <c r="K19" i="3"/>
  <c r="Z24" i="3"/>
  <c r="AA24" i="3" s="1"/>
  <c r="K24" i="3"/>
  <c r="P26" i="3"/>
  <c r="K28" i="3"/>
  <c r="O30" i="3"/>
  <c r="P30" i="3" s="1"/>
  <c r="K30" i="3"/>
  <c r="P32" i="3"/>
  <c r="O37" i="3"/>
  <c r="P37" i="3" s="1"/>
  <c r="K37" i="3"/>
  <c r="O42" i="3"/>
  <c r="P42" i="3" s="1"/>
  <c r="X45" i="3"/>
  <c r="X46" i="3"/>
  <c r="S47" i="3"/>
  <c r="Q47" i="3"/>
  <c r="Z58" i="3"/>
  <c r="AA58" i="3" s="1"/>
  <c r="K58" i="3"/>
  <c r="S31" i="3"/>
  <c r="Q31" i="3"/>
  <c r="S48" i="3"/>
  <c r="Q48" i="3"/>
  <c r="AB48" i="3"/>
  <c r="AC48" i="3" s="1"/>
  <c r="Z4" i="3"/>
  <c r="S14" i="3"/>
  <c r="P19" i="3"/>
  <c r="P28" i="3"/>
  <c r="X34" i="3"/>
  <c r="X35" i="3"/>
  <c r="AB35" i="3" s="1"/>
  <c r="AC35" i="3" s="1"/>
  <c r="P43" i="3"/>
  <c r="O62" i="3"/>
  <c r="P62" i="3" s="1"/>
  <c r="Z62" i="3"/>
  <c r="AA62" i="3" s="1"/>
  <c r="K62" i="3"/>
  <c r="Q10" i="3"/>
  <c r="O13" i="3"/>
  <c r="P13" i="3" s="1"/>
  <c r="Z13" i="3"/>
  <c r="AA13" i="3" s="1"/>
  <c r="K13" i="3"/>
  <c r="O17" i="3"/>
  <c r="P17" i="3" s="1"/>
  <c r="Z17" i="3"/>
  <c r="AA17" i="3" s="1"/>
  <c r="K17" i="3"/>
  <c r="S11" i="3"/>
  <c r="Q11" i="3"/>
  <c r="P20" i="3"/>
  <c r="X20" i="3"/>
  <c r="Z25" i="3"/>
  <c r="AA25" i="3" s="1"/>
  <c r="K25" i="3"/>
  <c r="AB31" i="3"/>
  <c r="AC31" i="3" s="1"/>
  <c r="O34" i="3"/>
  <c r="P34" i="3" s="1"/>
  <c r="X37" i="3"/>
  <c r="P38" i="3"/>
  <c r="X38" i="3"/>
  <c r="P39" i="3"/>
  <c r="Z50" i="3"/>
  <c r="AA50" i="3" s="1"/>
  <c r="K50" i="3"/>
  <c r="Z53" i="3"/>
  <c r="AA53" i="3" s="1"/>
  <c r="O61" i="3"/>
  <c r="P61" i="3" s="1"/>
  <c r="K61" i="3"/>
  <c r="O9" i="3"/>
  <c r="P9" i="3" s="1"/>
  <c r="Z9" i="3"/>
  <c r="AA9" i="3" s="1"/>
  <c r="K9" i="3"/>
  <c r="Z10" i="3"/>
  <c r="AA10" i="3" s="1"/>
  <c r="AB10" i="3" s="1"/>
  <c r="AC10" i="3" s="1"/>
  <c r="P21" i="3"/>
  <c r="X24" i="3"/>
  <c r="P24" i="3"/>
  <c r="O54" i="3"/>
  <c r="Z54" i="3"/>
  <c r="AA54" i="3" s="1"/>
  <c r="K54" i="3"/>
  <c r="X58" i="3"/>
  <c r="P58" i="3"/>
  <c r="X59" i="3"/>
  <c r="AB59" i="3" s="1"/>
  <c r="AC59" i="3" s="1"/>
  <c r="Z27" i="3"/>
  <c r="AA27" i="3" s="1"/>
  <c r="K35" i="3"/>
  <c r="Z36" i="3"/>
  <c r="AA36" i="3" s="1"/>
  <c r="K43" i="3"/>
  <c r="Z44" i="3"/>
  <c r="AA44" i="3" s="1"/>
  <c r="K51" i="3"/>
  <c r="Z52" i="3"/>
  <c r="AA52" i="3" s="1"/>
  <c r="K59" i="3"/>
  <c r="Z60" i="3"/>
  <c r="AA60" i="3" s="1"/>
  <c r="K8" i="3"/>
  <c r="K12" i="3"/>
  <c r="K16" i="3"/>
  <c r="X40" i="2"/>
  <c r="Y40" i="2" s="1"/>
  <c r="N40" i="2"/>
  <c r="N8" i="2"/>
  <c r="X8" i="2"/>
  <c r="Y8" i="2" s="1"/>
  <c r="X35" i="2"/>
  <c r="Y35" i="2" s="1"/>
  <c r="N35" i="2"/>
  <c r="X43" i="2"/>
  <c r="Y43" i="2" s="1"/>
  <c r="N43" i="2"/>
  <c r="N17" i="2"/>
  <c r="X17" i="2"/>
  <c r="Y17" i="2" s="1"/>
  <c r="N32" i="2"/>
  <c r="X32" i="2"/>
  <c r="Y32" i="2" s="1"/>
  <c r="X54" i="2"/>
  <c r="Y54" i="2" s="1"/>
  <c r="N54" i="2"/>
  <c r="X28" i="2"/>
  <c r="Y28" i="2" s="1"/>
  <c r="N28" i="2"/>
  <c r="X48" i="2"/>
  <c r="Y48" i="2" s="1"/>
  <c r="N48" i="2"/>
  <c r="N37" i="2"/>
  <c r="X37" i="2"/>
  <c r="Y37" i="2" s="1"/>
  <c r="N45" i="2"/>
  <c r="X45" i="2"/>
  <c r="Y45" i="2" s="1"/>
  <c r="X36" i="2"/>
  <c r="Y36" i="2" s="1"/>
  <c r="N36" i="2"/>
  <c r="X44" i="2"/>
  <c r="Y44" i="2" s="1"/>
  <c r="N44" i="2"/>
  <c r="X31" i="2"/>
  <c r="Y31" i="2" s="1"/>
  <c r="N31" i="2"/>
  <c r="N39" i="2"/>
  <c r="X47" i="2"/>
  <c r="Y47" i="2" s="1"/>
  <c r="N47" i="2"/>
  <c r="N56" i="2"/>
  <c r="X56" i="2"/>
  <c r="Y56" i="2" s="1"/>
  <c r="X91" i="2"/>
  <c r="Y91" i="2" s="1"/>
  <c r="N91" i="2"/>
  <c r="X7" i="2"/>
  <c r="Y7" i="2" s="1"/>
  <c r="N7" i="2"/>
  <c r="N57" i="2"/>
  <c r="X57" i="2"/>
  <c r="Y57" i="2" s="1"/>
  <c r="X27" i="2"/>
  <c r="Y27" i="2" s="1"/>
  <c r="N27" i="2"/>
  <c r="N33" i="2"/>
  <c r="X33" i="2"/>
  <c r="Y33" i="2" s="1"/>
  <c r="N41" i="2"/>
  <c r="X41" i="2"/>
  <c r="Y41" i="2" s="1"/>
  <c r="N52" i="2"/>
  <c r="X52" i="2"/>
  <c r="Y52" i="2" s="1"/>
  <c r="T295" i="2"/>
  <c r="L117" i="2"/>
  <c r="M117" i="2" s="1"/>
  <c r="H117" i="2"/>
  <c r="V117" i="2"/>
  <c r="W117" i="2" s="1"/>
  <c r="X121" i="2"/>
  <c r="Y121" i="2" s="1"/>
  <c r="N121" i="2"/>
  <c r="V126" i="2"/>
  <c r="W126" i="2" s="1"/>
  <c r="L126" i="2"/>
  <c r="M126" i="2" s="1"/>
  <c r="H126" i="2"/>
  <c r="V5" i="2"/>
  <c r="W5" i="2" s="1"/>
  <c r="X6" i="2"/>
  <c r="Y6" i="2" s="1"/>
  <c r="V9" i="2"/>
  <c r="W9" i="2" s="1"/>
  <c r="X10" i="2"/>
  <c r="Y10" i="2" s="1"/>
  <c r="V13" i="2"/>
  <c r="W13" i="2" s="1"/>
  <c r="X14" i="2"/>
  <c r="Y14" i="2" s="1"/>
  <c r="V17" i="2"/>
  <c r="W17" i="2" s="1"/>
  <c r="X18" i="2"/>
  <c r="Y18" i="2" s="1"/>
  <c r="V21" i="2"/>
  <c r="W21" i="2" s="1"/>
  <c r="X22" i="2"/>
  <c r="Y22" i="2" s="1"/>
  <c r="V25" i="2"/>
  <c r="W25" i="2" s="1"/>
  <c r="X26" i="2"/>
  <c r="Y26" i="2" s="1"/>
  <c r="V29" i="2"/>
  <c r="W29" i="2" s="1"/>
  <c r="X30" i="2"/>
  <c r="Y30" i="2" s="1"/>
  <c r="V33" i="2"/>
  <c r="W33" i="2" s="1"/>
  <c r="X34" i="2"/>
  <c r="Y34" i="2" s="1"/>
  <c r="V37" i="2"/>
  <c r="W37" i="2" s="1"/>
  <c r="X38" i="2"/>
  <c r="Y38" i="2" s="1"/>
  <c r="V41" i="2"/>
  <c r="W41" i="2" s="1"/>
  <c r="X42" i="2"/>
  <c r="Y42" i="2" s="1"/>
  <c r="V45" i="2"/>
  <c r="W45" i="2" s="1"/>
  <c r="X46" i="2"/>
  <c r="Y46" i="2" s="1"/>
  <c r="H49" i="2"/>
  <c r="N50" i="2"/>
  <c r="N55" i="2"/>
  <c r="V59" i="2"/>
  <c r="W59" i="2" s="1"/>
  <c r="N63" i="2"/>
  <c r="X66" i="2"/>
  <c r="Y66" i="2" s="1"/>
  <c r="V76" i="2"/>
  <c r="W76" i="2" s="1"/>
  <c r="V79" i="2"/>
  <c r="W79" i="2" s="1"/>
  <c r="N82" i="2"/>
  <c r="X83" i="2"/>
  <c r="Y83" i="2" s="1"/>
  <c r="N83" i="2"/>
  <c r="N84" i="2"/>
  <c r="V87" i="2"/>
  <c r="W87" i="2" s="1"/>
  <c r="V94" i="2"/>
  <c r="W94" i="2" s="1"/>
  <c r="L94" i="2"/>
  <c r="M94" i="2" s="1"/>
  <c r="H94" i="2"/>
  <c r="V129" i="2"/>
  <c r="W129" i="2" s="1"/>
  <c r="L129" i="2"/>
  <c r="M129" i="2" s="1"/>
  <c r="V56" i="2"/>
  <c r="W56" i="2" s="1"/>
  <c r="L64" i="2"/>
  <c r="M64" i="2" s="1"/>
  <c r="V64" i="2"/>
  <c r="W64" i="2" s="1"/>
  <c r="N159" i="2"/>
  <c r="X159" i="2"/>
  <c r="Y159" i="2" s="1"/>
  <c r="H5" i="2"/>
  <c r="H9" i="2"/>
  <c r="H13" i="2"/>
  <c r="H17" i="2"/>
  <c r="H21" i="2"/>
  <c r="H25" i="2"/>
  <c r="H29" i="2"/>
  <c r="H33" i="2"/>
  <c r="H37" i="2"/>
  <c r="H41" i="2"/>
  <c r="H45" i="2"/>
  <c r="L51" i="2"/>
  <c r="M51" i="2" s="1"/>
  <c r="V52" i="2"/>
  <c r="W52" i="2" s="1"/>
  <c r="H56" i="2"/>
  <c r="X59" i="2"/>
  <c r="Y59" i="2" s="1"/>
  <c r="H61" i="2"/>
  <c r="H64" i="2"/>
  <c r="V71" i="2"/>
  <c r="W71" i="2" s="1"/>
  <c r="X103" i="2"/>
  <c r="Y103" i="2" s="1"/>
  <c r="N103" i="2"/>
  <c r="N109" i="2"/>
  <c r="X113" i="2"/>
  <c r="Y113" i="2" s="1"/>
  <c r="N113" i="2"/>
  <c r="H116" i="2"/>
  <c r="V116" i="2"/>
  <c r="W116" i="2" s="1"/>
  <c r="L116" i="2"/>
  <c r="M116" i="2" s="1"/>
  <c r="N118" i="2"/>
  <c r="X118" i="2"/>
  <c r="Y118" i="2" s="1"/>
  <c r="X119" i="2"/>
  <c r="Y119" i="2" s="1"/>
  <c r="N119" i="2"/>
  <c r="X138" i="2"/>
  <c r="Y138" i="2" s="1"/>
  <c r="N138" i="2"/>
  <c r="X146" i="2"/>
  <c r="Y146" i="2" s="1"/>
  <c r="N146" i="2"/>
  <c r="H191" i="2"/>
  <c r="L191" i="2"/>
  <c r="M191" i="2" s="1"/>
  <c r="V191" i="2"/>
  <c r="W191" i="2" s="1"/>
  <c r="L200" i="2"/>
  <c r="M200" i="2" s="1"/>
  <c r="V200" i="2"/>
  <c r="W200" i="2" s="1"/>
  <c r="H200" i="2"/>
  <c r="L68" i="2"/>
  <c r="M68" i="2" s="1"/>
  <c r="V68" i="2"/>
  <c r="W68" i="2" s="1"/>
  <c r="L75" i="2"/>
  <c r="M75" i="2" s="1"/>
  <c r="H75" i="2"/>
  <c r="V75" i="2"/>
  <c r="W75" i="2" s="1"/>
  <c r="N110" i="2"/>
  <c r="X110" i="2"/>
  <c r="Y110" i="2" s="1"/>
  <c r="H124" i="2"/>
  <c r="V124" i="2"/>
  <c r="W124" i="2" s="1"/>
  <c r="L124" i="2"/>
  <c r="M124" i="2" s="1"/>
  <c r="X134" i="2"/>
  <c r="Y134" i="2" s="1"/>
  <c r="N134" i="2"/>
  <c r="L49" i="2"/>
  <c r="M49" i="2" s="1"/>
  <c r="L67" i="2"/>
  <c r="M67" i="2" s="1"/>
  <c r="H8" i="2"/>
  <c r="H12" i="2"/>
  <c r="H16" i="2"/>
  <c r="N58" i="2"/>
  <c r="L61" i="2"/>
  <c r="M61" i="2" s="1"/>
  <c r="X70" i="2"/>
  <c r="Y70" i="2" s="1"/>
  <c r="H77" i="2"/>
  <c r="V77" i="2"/>
  <c r="W77" i="2" s="1"/>
  <c r="L77" i="2"/>
  <c r="M77" i="2" s="1"/>
  <c r="X79" i="2"/>
  <c r="Y79" i="2" s="1"/>
  <c r="V106" i="2"/>
  <c r="W106" i="2" s="1"/>
  <c r="L106" i="2"/>
  <c r="M106" i="2" s="1"/>
  <c r="H106" i="2"/>
  <c r="X112" i="2"/>
  <c r="Y112" i="2" s="1"/>
  <c r="N112" i="2"/>
  <c r="X115" i="2"/>
  <c r="Y115" i="2" s="1"/>
  <c r="N115" i="2"/>
  <c r="N132" i="2"/>
  <c r="V145" i="2"/>
  <c r="W145" i="2" s="1"/>
  <c r="L145" i="2"/>
  <c r="M145" i="2" s="1"/>
  <c r="H145" i="2"/>
  <c r="N65" i="2"/>
  <c r="X65" i="2"/>
  <c r="Y65" i="2" s="1"/>
  <c r="I295" i="2"/>
  <c r="N69" i="2"/>
  <c r="X69" i="2"/>
  <c r="Y69" i="2" s="1"/>
  <c r="V7" i="2"/>
  <c r="W7" i="2" s="1"/>
  <c r="V11" i="2"/>
  <c r="W11" i="2" s="1"/>
  <c r="V15" i="2"/>
  <c r="W15" i="2" s="1"/>
  <c r="V19" i="2"/>
  <c r="W19" i="2" s="1"/>
  <c r="V23" i="2"/>
  <c r="W23" i="2" s="1"/>
  <c r="V27" i="2"/>
  <c r="W27" i="2" s="1"/>
  <c r="V31" i="2"/>
  <c r="W31" i="2" s="1"/>
  <c r="V35" i="2"/>
  <c r="W35" i="2" s="1"/>
  <c r="V39" i="2"/>
  <c r="W39" i="2" s="1"/>
  <c r="X39" i="2" s="1"/>
  <c r="Y39" i="2" s="1"/>
  <c r="V43" i="2"/>
  <c r="W43" i="2" s="1"/>
  <c r="V47" i="2"/>
  <c r="W47" i="2" s="1"/>
  <c r="L60" i="2"/>
  <c r="M60" i="2" s="1"/>
  <c r="V60" i="2"/>
  <c r="W60" i="2" s="1"/>
  <c r="H65" i="2"/>
  <c r="H68" i="2"/>
  <c r="N70" i="2"/>
  <c r="N73" i="2"/>
  <c r="X73" i="2"/>
  <c r="Y73" i="2" s="1"/>
  <c r="X74" i="2"/>
  <c r="Y74" i="2" s="1"/>
  <c r="H76" i="2"/>
  <c r="X87" i="2"/>
  <c r="Y87" i="2" s="1"/>
  <c r="N87" i="2"/>
  <c r="N89" i="2"/>
  <c r="X89" i="2"/>
  <c r="Y89" i="2" s="1"/>
  <c r="V98" i="2"/>
  <c r="W98" i="2" s="1"/>
  <c r="L98" i="2"/>
  <c r="M98" i="2" s="1"/>
  <c r="H98" i="2"/>
  <c r="L105" i="2"/>
  <c r="M105" i="2" s="1"/>
  <c r="V105" i="2"/>
  <c r="W105" i="2" s="1"/>
  <c r="X123" i="2"/>
  <c r="Y123" i="2" s="1"/>
  <c r="N123" i="2"/>
  <c r="X128" i="2"/>
  <c r="Y128" i="2" s="1"/>
  <c r="N128" i="2"/>
  <c r="X142" i="2"/>
  <c r="Y142" i="2" s="1"/>
  <c r="N142" i="2"/>
  <c r="L154" i="2"/>
  <c r="M154" i="2" s="1"/>
  <c r="H154" i="2"/>
  <c r="V166" i="2"/>
  <c r="W166" i="2" s="1"/>
  <c r="L166" i="2"/>
  <c r="M166" i="2" s="1"/>
  <c r="V51" i="2"/>
  <c r="W51" i="2" s="1"/>
  <c r="H57" i="2"/>
  <c r="X62" i="2"/>
  <c r="Y62" i="2" s="1"/>
  <c r="L71" i="2"/>
  <c r="M71" i="2" s="1"/>
  <c r="L72" i="2"/>
  <c r="M72" i="2" s="1"/>
  <c r="V72" i="2"/>
  <c r="W72" i="2" s="1"/>
  <c r="N74" i="2"/>
  <c r="H79" i="2"/>
  <c r="N81" i="2"/>
  <c r="X81" i="2"/>
  <c r="Y81" i="2" s="1"/>
  <c r="N90" i="2"/>
  <c r="X90" i="2"/>
  <c r="Y90" i="2" s="1"/>
  <c r="V92" i="2"/>
  <c r="W92" i="2" s="1"/>
  <c r="N151" i="2"/>
  <c r="X151" i="2"/>
  <c r="Y151" i="2" s="1"/>
  <c r="N152" i="2"/>
  <c r="X152" i="2"/>
  <c r="Y152" i="2" s="1"/>
  <c r="X163" i="2"/>
  <c r="Y163" i="2" s="1"/>
  <c r="N163" i="2"/>
  <c r="X167" i="2"/>
  <c r="Y167" i="2" s="1"/>
  <c r="N167" i="2"/>
  <c r="X182" i="2"/>
  <c r="Y182" i="2" s="1"/>
  <c r="N182" i="2"/>
  <c r="V67" i="2"/>
  <c r="W67" i="2" s="1"/>
  <c r="X80" i="2"/>
  <c r="Y80" i="2" s="1"/>
  <c r="N80" i="2"/>
  <c r="X88" i="2"/>
  <c r="Y88" i="2" s="1"/>
  <c r="N88" i="2"/>
  <c r="V96" i="2"/>
  <c r="W96" i="2" s="1"/>
  <c r="L96" i="2"/>
  <c r="M96" i="2" s="1"/>
  <c r="H96" i="2"/>
  <c r="X99" i="2"/>
  <c r="Y99" i="2" s="1"/>
  <c r="X104" i="2"/>
  <c r="Y104" i="2" s="1"/>
  <c r="N168" i="2"/>
  <c r="V171" i="2"/>
  <c r="W171" i="2" s="1"/>
  <c r="L171" i="2"/>
  <c r="M171" i="2" s="1"/>
  <c r="V180" i="2"/>
  <c r="W180" i="2" s="1"/>
  <c r="L180" i="2"/>
  <c r="M180" i="2" s="1"/>
  <c r="H180" i="2"/>
  <c r="N188" i="2"/>
  <c r="X188" i="2"/>
  <c r="Y188" i="2" s="1"/>
  <c r="L85" i="2"/>
  <c r="M85" i="2" s="1"/>
  <c r="L93" i="2"/>
  <c r="M93" i="2" s="1"/>
  <c r="L95" i="2"/>
  <c r="M95" i="2" s="1"/>
  <c r="L97" i="2"/>
  <c r="M97" i="2" s="1"/>
  <c r="H100" i="2"/>
  <c r="V100" i="2"/>
  <c r="W100" i="2" s="1"/>
  <c r="L102" i="2"/>
  <c r="H108" i="2"/>
  <c r="V108" i="2"/>
  <c r="W108" i="2" s="1"/>
  <c r="X114" i="2"/>
  <c r="Y114" i="2" s="1"/>
  <c r="X125" i="2"/>
  <c r="Y125" i="2" s="1"/>
  <c r="H140" i="2"/>
  <c r="V140" i="2"/>
  <c r="W140" i="2" s="1"/>
  <c r="X143" i="2"/>
  <c r="Y143" i="2" s="1"/>
  <c r="H144" i="2"/>
  <c r="V144" i="2"/>
  <c r="W144" i="2" s="1"/>
  <c r="V146" i="2"/>
  <c r="W146" i="2" s="1"/>
  <c r="V147" i="2"/>
  <c r="W147" i="2" s="1"/>
  <c r="N160" i="2"/>
  <c r="V179" i="2"/>
  <c r="W179" i="2" s="1"/>
  <c r="L179" i="2"/>
  <c r="M179" i="2" s="1"/>
  <c r="H120" i="2"/>
  <c r="V120" i="2"/>
  <c r="W120" i="2" s="1"/>
  <c r="H136" i="2"/>
  <c r="V136" i="2"/>
  <c r="W136" i="2" s="1"/>
  <c r="V151" i="2"/>
  <c r="W151" i="2" s="1"/>
  <c r="N165" i="2"/>
  <c r="X165" i="2"/>
  <c r="Y165" i="2" s="1"/>
  <c r="H179" i="2"/>
  <c r="V83" i="2"/>
  <c r="W83" i="2" s="1"/>
  <c r="V91" i="2"/>
  <c r="W91" i="2" s="1"/>
  <c r="V121" i="2"/>
  <c r="W121" i="2" s="1"/>
  <c r="X130" i="2"/>
  <c r="Y130" i="2" s="1"/>
  <c r="N130" i="2"/>
  <c r="N135" i="2"/>
  <c r="V137" i="2"/>
  <c r="W137" i="2" s="1"/>
  <c r="L137" i="2"/>
  <c r="M137" i="2" s="1"/>
  <c r="V141" i="2"/>
  <c r="W141" i="2" s="1"/>
  <c r="L141" i="2"/>
  <c r="M141" i="2" s="1"/>
  <c r="X144" i="2"/>
  <c r="Y144" i="2" s="1"/>
  <c r="L187" i="2"/>
  <c r="M187" i="2" s="1"/>
  <c r="V187" i="2"/>
  <c r="W187" i="2" s="1"/>
  <c r="H187" i="2"/>
  <c r="H112" i="2"/>
  <c r="V112" i="2"/>
  <c r="W112" i="2" s="1"/>
  <c r="H132" i="2"/>
  <c r="V132" i="2"/>
  <c r="W132" i="2" s="1"/>
  <c r="X132" i="2" s="1"/>
  <c r="Y132" i="2" s="1"/>
  <c r="V169" i="2"/>
  <c r="W169" i="2" s="1"/>
  <c r="L169" i="2"/>
  <c r="V85" i="2"/>
  <c r="W85" i="2" s="1"/>
  <c r="V93" i="2"/>
  <c r="W93" i="2" s="1"/>
  <c r="H104" i="2"/>
  <c r="V104" i="2"/>
  <c r="W104" i="2" s="1"/>
  <c r="N111" i="2"/>
  <c r="L120" i="2"/>
  <c r="M120" i="2" s="1"/>
  <c r="N131" i="2"/>
  <c r="V133" i="2"/>
  <c r="W133" i="2" s="1"/>
  <c r="L133" i="2"/>
  <c r="M133" i="2" s="1"/>
  <c r="L136" i="2"/>
  <c r="M136" i="2" s="1"/>
  <c r="N153" i="2"/>
  <c r="X153" i="2"/>
  <c r="Y153" i="2" s="1"/>
  <c r="L155" i="2"/>
  <c r="M155" i="2" s="1"/>
  <c r="L158" i="2"/>
  <c r="M158" i="2" s="1"/>
  <c r="H158" i="2"/>
  <c r="V161" i="2"/>
  <c r="W161" i="2" s="1"/>
  <c r="L161" i="2"/>
  <c r="M161" i="2" s="1"/>
  <c r="L184" i="2"/>
  <c r="M184" i="2" s="1"/>
  <c r="H184" i="2"/>
  <c r="V184" i="2"/>
  <c r="W184" i="2" s="1"/>
  <c r="N224" i="2"/>
  <c r="X224" i="2"/>
  <c r="Y224" i="2" s="1"/>
  <c r="L78" i="2"/>
  <c r="M78" i="2" s="1"/>
  <c r="L86" i="2"/>
  <c r="M86" i="2" s="1"/>
  <c r="N101" i="2"/>
  <c r="H102" i="2"/>
  <c r="H121" i="2"/>
  <c r="V125" i="2"/>
  <c r="W125" i="2" s="1"/>
  <c r="H128" i="2"/>
  <c r="V128" i="2"/>
  <c r="W128" i="2" s="1"/>
  <c r="H138" i="2"/>
  <c r="H142" i="2"/>
  <c r="L147" i="2"/>
  <c r="M147" i="2" s="1"/>
  <c r="L150" i="2"/>
  <c r="M150" i="2" s="1"/>
  <c r="H150" i="2"/>
  <c r="H169" i="2"/>
  <c r="V172" i="2"/>
  <c r="W172" i="2" s="1"/>
  <c r="L172" i="2"/>
  <c r="M172" i="2" s="1"/>
  <c r="H172" i="2"/>
  <c r="L176" i="2"/>
  <c r="M176" i="2" s="1"/>
  <c r="V176" i="2"/>
  <c r="W176" i="2" s="1"/>
  <c r="V160" i="2"/>
  <c r="W160" i="2" s="1"/>
  <c r="L190" i="2"/>
  <c r="M190" i="2" s="1"/>
  <c r="H190" i="2"/>
  <c r="V190" i="2"/>
  <c r="W190" i="2" s="1"/>
  <c r="L195" i="2"/>
  <c r="M195" i="2" s="1"/>
  <c r="H195" i="2"/>
  <c r="N196" i="2"/>
  <c r="N232" i="2"/>
  <c r="X232" i="2"/>
  <c r="Y232" i="2" s="1"/>
  <c r="V168" i="2"/>
  <c r="W168" i="2" s="1"/>
  <c r="X168" i="2" s="1"/>
  <c r="Y168" i="2" s="1"/>
  <c r="V188" i="2"/>
  <c r="W188" i="2" s="1"/>
  <c r="N193" i="2"/>
  <c r="X193" i="2"/>
  <c r="Y193" i="2" s="1"/>
  <c r="N201" i="2"/>
  <c r="X201" i="2"/>
  <c r="Y201" i="2" s="1"/>
  <c r="X206" i="2"/>
  <c r="Y206" i="2" s="1"/>
  <c r="N206" i="2"/>
  <c r="N215" i="2"/>
  <c r="X215" i="2"/>
  <c r="Y215" i="2" s="1"/>
  <c r="X285" i="2"/>
  <c r="Y285" i="2" s="1"/>
  <c r="N285" i="2"/>
  <c r="X174" i="2"/>
  <c r="Y174" i="2" s="1"/>
  <c r="H186" i="2"/>
  <c r="V186" i="2"/>
  <c r="W186" i="2" s="1"/>
  <c r="N208" i="2"/>
  <c r="X208" i="2"/>
  <c r="Y208" i="2" s="1"/>
  <c r="N223" i="2"/>
  <c r="X223" i="2"/>
  <c r="Y223" i="2" s="1"/>
  <c r="X192" i="2"/>
  <c r="Y192" i="2" s="1"/>
  <c r="N192" i="2"/>
  <c r="N211" i="2"/>
  <c r="X211" i="2"/>
  <c r="Y211" i="2" s="1"/>
  <c r="N231" i="2"/>
  <c r="X231" i="2"/>
  <c r="Y231" i="2" s="1"/>
  <c r="N259" i="2"/>
  <c r="X259" i="2"/>
  <c r="Y259" i="2" s="1"/>
  <c r="H149" i="2"/>
  <c r="H157" i="2"/>
  <c r="L162" i="2"/>
  <c r="M162" i="2" s="1"/>
  <c r="H170" i="2"/>
  <c r="H173" i="2"/>
  <c r="L175" i="2"/>
  <c r="M175" i="2" s="1"/>
  <c r="H178" i="2"/>
  <c r="H181" i="2"/>
  <c r="L183" i="2"/>
  <c r="M183" i="2" s="1"/>
  <c r="L186" i="2"/>
  <c r="M186" i="2" s="1"/>
  <c r="N194" i="2"/>
  <c r="X202" i="2"/>
  <c r="Y202" i="2" s="1"/>
  <c r="N277" i="2"/>
  <c r="H188" i="2"/>
  <c r="L207" i="2"/>
  <c r="M207" i="2" s="1"/>
  <c r="H207" i="2"/>
  <c r="V207" i="2"/>
  <c r="W207" i="2" s="1"/>
  <c r="L149" i="2"/>
  <c r="M149" i="2" s="1"/>
  <c r="L157" i="2"/>
  <c r="M157" i="2" s="1"/>
  <c r="H163" i="2"/>
  <c r="L173" i="2"/>
  <c r="M173" i="2" s="1"/>
  <c r="L181" i="2"/>
  <c r="M181" i="2" s="1"/>
  <c r="N216" i="2"/>
  <c r="X216" i="2"/>
  <c r="Y216" i="2" s="1"/>
  <c r="H241" i="2"/>
  <c r="L241" i="2"/>
  <c r="M241" i="2" s="1"/>
  <c r="V196" i="2"/>
  <c r="W196" i="2" s="1"/>
  <c r="X196" i="2" s="1"/>
  <c r="Y196" i="2" s="1"/>
  <c r="X212" i="2"/>
  <c r="Y212" i="2" s="1"/>
  <c r="X218" i="2"/>
  <c r="Y218" i="2" s="1"/>
  <c r="X219" i="2"/>
  <c r="Y219" i="2" s="1"/>
  <c r="X220" i="2"/>
  <c r="Y220" i="2" s="1"/>
  <c r="X226" i="2"/>
  <c r="Y226" i="2" s="1"/>
  <c r="X227" i="2"/>
  <c r="Y227" i="2" s="1"/>
  <c r="X228" i="2"/>
  <c r="Y228" i="2" s="1"/>
  <c r="X234" i="2"/>
  <c r="Y234" i="2" s="1"/>
  <c r="X235" i="2"/>
  <c r="Y235" i="2" s="1"/>
  <c r="X236" i="2"/>
  <c r="Y236" i="2" s="1"/>
  <c r="N239" i="2"/>
  <c r="X239" i="2"/>
  <c r="Y239" i="2" s="1"/>
  <c r="L242" i="2"/>
  <c r="M242" i="2" s="1"/>
  <c r="V242" i="2"/>
  <c r="W242" i="2" s="1"/>
  <c r="X260" i="2"/>
  <c r="Y260" i="2" s="1"/>
  <c r="N260" i="2"/>
  <c r="L282" i="2"/>
  <c r="M282" i="2" s="1"/>
  <c r="H282" i="2"/>
  <c r="V282" i="2"/>
  <c r="W282" i="2" s="1"/>
  <c r="L290" i="2"/>
  <c r="M290" i="2" s="1"/>
  <c r="H290" i="2"/>
  <c r="V290" i="2"/>
  <c r="W290" i="2" s="1"/>
  <c r="L203" i="2"/>
  <c r="M203" i="2" s="1"/>
  <c r="H203" i="2"/>
  <c r="X240" i="2"/>
  <c r="Y240" i="2" s="1"/>
  <c r="N240" i="2"/>
  <c r="H245" i="2"/>
  <c r="L245" i="2"/>
  <c r="M245" i="2" s="1"/>
  <c r="X273" i="2"/>
  <c r="Y273" i="2" s="1"/>
  <c r="N273" i="2"/>
  <c r="V204" i="2"/>
  <c r="W204" i="2" s="1"/>
  <c r="H208" i="2"/>
  <c r="X213" i="2"/>
  <c r="Y213" i="2" s="1"/>
  <c r="X221" i="2"/>
  <c r="Y221" i="2" s="1"/>
  <c r="X229" i="2"/>
  <c r="Y229" i="2" s="1"/>
  <c r="X237" i="2"/>
  <c r="Y237" i="2" s="1"/>
  <c r="H242" i="2"/>
  <c r="N243" i="2"/>
  <c r="X243" i="2"/>
  <c r="Y243" i="2" s="1"/>
  <c r="L246" i="2"/>
  <c r="M246" i="2" s="1"/>
  <c r="V246" i="2"/>
  <c r="W246" i="2" s="1"/>
  <c r="V192" i="2"/>
  <c r="W192" i="2" s="1"/>
  <c r="H196" i="2"/>
  <c r="X244" i="2"/>
  <c r="Y244" i="2" s="1"/>
  <c r="N244" i="2"/>
  <c r="L250" i="2"/>
  <c r="M250" i="2" s="1"/>
  <c r="V250" i="2"/>
  <c r="W250" i="2" s="1"/>
  <c r="L254" i="2"/>
  <c r="M254" i="2" s="1"/>
  <c r="V254" i="2"/>
  <c r="W254" i="2" s="1"/>
  <c r="L199" i="2"/>
  <c r="M199" i="2" s="1"/>
  <c r="H199" i="2"/>
  <c r="X204" i="2"/>
  <c r="Y204" i="2" s="1"/>
  <c r="X209" i="2"/>
  <c r="Y209" i="2" s="1"/>
  <c r="X214" i="2"/>
  <c r="Y214" i="2" s="1"/>
  <c r="X222" i="2"/>
  <c r="Y222" i="2" s="1"/>
  <c r="X230" i="2"/>
  <c r="Y230" i="2" s="1"/>
  <c r="X238" i="2"/>
  <c r="Y238" i="2" s="1"/>
  <c r="L249" i="2"/>
  <c r="M249" i="2" s="1"/>
  <c r="H249" i="2"/>
  <c r="L253" i="2"/>
  <c r="M253" i="2" s="1"/>
  <c r="H253" i="2"/>
  <c r="L257" i="2"/>
  <c r="M257" i="2" s="1"/>
  <c r="H257" i="2"/>
  <c r="V257" i="2"/>
  <c r="W257" i="2" s="1"/>
  <c r="L278" i="2"/>
  <c r="M278" i="2" s="1"/>
  <c r="H278" i="2"/>
  <c r="V278" i="2"/>
  <c r="W278" i="2" s="1"/>
  <c r="L286" i="2"/>
  <c r="M286" i="2" s="1"/>
  <c r="H286" i="2"/>
  <c r="V286" i="2"/>
  <c r="W286" i="2" s="1"/>
  <c r="X197" i="2"/>
  <c r="Y197" i="2" s="1"/>
  <c r="V241" i="2"/>
  <c r="W241" i="2" s="1"/>
  <c r="N247" i="2"/>
  <c r="X247" i="2"/>
  <c r="Y247" i="2" s="1"/>
  <c r="N251" i="2"/>
  <c r="X251" i="2"/>
  <c r="Y251" i="2" s="1"/>
  <c r="N255" i="2"/>
  <c r="X255" i="2"/>
  <c r="Y255" i="2" s="1"/>
  <c r="L270" i="2"/>
  <c r="M270" i="2" s="1"/>
  <c r="H270" i="2"/>
  <c r="V270" i="2"/>
  <c r="W270" i="2" s="1"/>
  <c r="X276" i="2"/>
  <c r="Y276" i="2" s="1"/>
  <c r="N276" i="2"/>
  <c r="X284" i="2"/>
  <c r="Y284" i="2" s="1"/>
  <c r="N284" i="2"/>
  <c r="X292" i="2"/>
  <c r="Y292" i="2" s="1"/>
  <c r="N292" i="2"/>
  <c r="H212" i="2"/>
  <c r="H216" i="2"/>
  <c r="H220" i="2"/>
  <c r="H224" i="2"/>
  <c r="H228" i="2"/>
  <c r="H232" i="2"/>
  <c r="H236" i="2"/>
  <c r="L262" i="2"/>
  <c r="M262" i="2" s="1"/>
  <c r="H262" i="2"/>
  <c r="V262" i="2"/>
  <c r="W262" i="2" s="1"/>
  <c r="L266" i="2"/>
  <c r="M266" i="2" s="1"/>
  <c r="H266" i="2"/>
  <c r="V266" i="2"/>
  <c r="W266" i="2" s="1"/>
  <c r="X272" i="2"/>
  <c r="Y272" i="2" s="1"/>
  <c r="N272" i="2"/>
  <c r="L294" i="2"/>
  <c r="M294" i="2" s="1"/>
  <c r="H294" i="2"/>
  <c r="V294" i="2"/>
  <c r="W294" i="2" s="1"/>
  <c r="H211" i="2"/>
  <c r="H215" i="2"/>
  <c r="H219" i="2"/>
  <c r="H223" i="2"/>
  <c r="H227" i="2"/>
  <c r="H231" i="2"/>
  <c r="H235" i="2"/>
  <c r="X268" i="2"/>
  <c r="Y268" i="2" s="1"/>
  <c r="N268" i="2"/>
  <c r="X280" i="2"/>
  <c r="Y280" i="2" s="1"/>
  <c r="N280" i="2"/>
  <c r="X288" i="2"/>
  <c r="Y288" i="2" s="1"/>
  <c r="N288" i="2"/>
  <c r="L258" i="2"/>
  <c r="M258" i="2" s="1"/>
  <c r="V258" i="2"/>
  <c r="W258" i="2" s="1"/>
  <c r="X264" i="2"/>
  <c r="Y264" i="2" s="1"/>
  <c r="N264" i="2"/>
  <c r="L274" i="2"/>
  <c r="M274" i="2" s="1"/>
  <c r="H274" i="2"/>
  <c r="V274" i="2"/>
  <c r="W274" i="2" s="1"/>
  <c r="X263" i="2"/>
  <c r="Y263" i="2" s="1"/>
  <c r="X267" i="2"/>
  <c r="Y267" i="2" s="1"/>
  <c r="X271" i="2"/>
  <c r="Y271" i="2" s="1"/>
  <c r="X275" i="2"/>
  <c r="Y275" i="2" s="1"/>
  <c r="X279" i="2"/>
  <c r="Y279" i="2" s="1"/>
  <c r="X283" i="2"/>
  <c r="Y283" i="2" s="1"/>
  <c r="X287" i="2"/>
  <c r="Y287" i="2" s="1"/>
  <c r="X291" i="2"/>
  <c r="Y291" i="2" s="1"/>
  <c r="V277" i="2"/>
  <c r="W277" i="2" s="1"/>
  <c r="X277" i="2" s="1"/>
  <c r="Y277" i="2" s="1"/>
  <c r="V281" i="2"/>
  <c r="W281" i="2" s="1"/>
  <c r="X281" i="2" s="1"/>
  <c r="Y281" i="2" s="1"/>
  <c r="V285" i="2"/>
  <c r="W285" i="2" s="1"/>
  <c r="V289" i="2"/>
  <c r="W289" i="2" s="1"/>
  <c r="X289" i="2" s="1"/>
  <c r="Y289" i="2" s="1"/>
  <c r="V293" i="2"/>
  <c r="W293" i="2" s="1"/>
  <c r="H261" i="2"/>
  <c r="H265" i="2"/>
  <c r="H269" i="2"/>
  <c r="H273" i="2"/>
  <c r="H277" i="2"/>
  <c r="H281" i="2"/>
  <c r="H285" i="2"/>
  <c r="H289" i="2"/>
  <c r="H293" i="2"/>
  <c r="AB63" i="3" l="1"/>
  <c r="AC63" i="3" s="1"/>
  <c r="S63" i="3"/>
  <c r="Q63" i="3"/>
  <c r="S56" i="3"/>
  <c r="Q56" i="3"/>
  <c r="AB56" i="3"/>
  <c r="AC56" i="3" s="1"/>
  <c r="S27" i="3"/>
  <c r="Q27" i="3"/>
  <c r="AB27" i="3"/>
  <c r="AC27" i="3" s="1"/>
  <c r="O64" i="3"/>
  <c r="S36" i="3"/>
  <c r="AB47" i="3"/>
  <c r="AC47" i="3" s="1"/>
  <c r="AB53" i="3"/>
  <c r="AC53" i="3" s="1"/>
  <c r="S53" i="3"/>
  <c r="Q53" i="3"/>
  <c r="AB61" i="3"/>
  <c r="AC61" i="3" s="1"/>
  <c r="S61" i="3"/>
  <c r="Q61" i="3"/>
  <c r="Q46" i="3"/>
  <c r="AB46" i="3"/>
  <c r="AC46" i="3" s="1"/>
  <c r="S46" i="3"/>
  <c r="Q34" i="3"/>
  <c r="S34" i="3"/>
  <c r="AB34" i="3"/>
  <c r="AC34" i="3" s="1"/>
  <c r="Q62" i="3"/>
  <c r="AB62" i="3"/>
  <c r="AC62" i="3" s="1"/>
  <c r="S62" i="3"/>
  <c r="AB29" i="3"/>
  <c r="AC29" i="3" s="1"/>
  <c r="Q29" i="3"/>
  <c r="S29" i="3"/>
  <c r="AB9" i="3"/>
  <c r="AC9" i="3" s="1"/>
  <c r="S9" i="3"/>
  <c r="Q9" i="3"/>
  <c r="Q38" i="3"/>
  <c r="AB38" i="3"/>
  <c r="AC38" i="3" s="1"/>
  <c r="S38" i="3"/>
  <c r="Q20" i="3"/>
  <c r="AB20" i="3"/>
  <c r="AC20" i="3" s="1"/>
  <c r="S20" i="3"/>
  <c r="AB13" i="3"/>
  <c r="AC13" i="3" s="1"/>
  <c r="S13" i="3"/>
  <c r="Q13" i="3"/>
  <c r="S22" i="3"/>
  <c r="Q22" i="3"/>
  <c r="AB22" i="3"/>
  <c r="AC22" i="3" s="1"/>
  <c r="S49" i="3"/>
  <c r="AB49" i="3"/>
  <c r="AC49" i="3" s="1"/>
  <c r="Q49" i="3"/>
  <c r="S57" i="3"/>
  <c r="AB57" i="3"/>
  <c r="AC57" i="3" s="1"/>
  <c r="Q57" i="3"/>
  <c r="AB24" i="3"/>
  <c r="AC24" i="3" s="1"/>
  <c r="S24" i="3"/>
  <c r="Q24" i="3"/>
  <c r="AB37" i="3"/>
  <c r="AC37" i="3" s="1"/>
  <c r="Q37" i="3"/>
  <c r="S37" i="3"/>
  <c r="AB28" i="3"/>
  <c r="AC28" i="3" s="1"/>
  <c r="S28" i="3"/>
  <c r="Q28" i="3"/>
  <c r="AB60" i="3"/>
  <c r="AC60" i="3" s="1"/>
  <c r="S60" i="3"/>
  <c r="Q60" i="3"/>
  <c r="Q6" i="3"/>
  <c r="AB6" i="3"/>
  <c r="AC6" i="3" s="1"/>
  <c r="S6" i="3"/>
  <c r="S33" i="3"/>
  <c r="AB33" i="3"/>
  <c r="AC33" i="3" s="1"/>
  <c r="Q33" i="3"/>
  <c r="S32" i="3"/>
  <c r="Q32" i="3"/>
  <c r="AB32" i="3"/>
  <c r="AC32" i="3" s="1"/>
  <c r="Q54" i="3"/>
  <c r="AB54" i="3"/>
  <c r="AC54" i="3" s="1"/>
  <c r="S54" i="3"/>
  <c r="AB19" i="3"/>
  <c r="AC19" i="3" s="1"/>
  <c r="S19" i="3"/>
  <c r="Q19" i="3"/>
  <c r="AB45" i="3"/>
  <c r="AC45" i="3" s="1"/>
  <c r="S45" i="3"/>
  <c r="Q45" i="3"/>
  <c r="Q26" i="3"/>
  <c r="AB26" i="3"/>
  <c r="AC26" i="3" s="1"/>
  <c r="S26" i="3"/>
  <c r="Q25" i="3"/>
  <c r="AB25" i="3"/>
  <c r="AC25" i="3" s="1"/>
  <c r="S25" i="3"/>
  <c r="Q50" i="3"/>
  <c r="AB50" i="3"/>
  <c r="AC50" i="3" s="1"/>
  <c r="S50" i="3"/>
  <c r="S21" i="3"/>
  <c r="Q21" i="3"/>
  <c r="AB21" i="3"/>
  <c r="AC21" i="3" s="1"/>
  <c r="Q58" i="3"/>
  <c r="AB58" i="3"/>
  <c r="AC58" i="3" s="1"/>
  <c r="S58" i="3"/>
  <c r="AB17" i="3"/>
  <c r="AC17" i="3" s="1"/>
  <c r="S17" i="3"/>
  <c r="Q17" i="3"/>
  <c r="Z64" i="3"/>
  <c r="AA4" i="3"/>
  <c r="AA64" i="3" s="1"/>
  <c r="AB52" i="3"/>
  <c r="AC52" i="3" s="1"/>
  <c r="S52" i="3"/>
  <c r="Q52" i="3"/>
  <c r="S55" i="3"/>
  <c r="Q55" i="3"/>
  <c r="AB55" i="3"/>
  <c r="AC55" i="3" s="1"/>
  <c r="S41" i="3"/>
  <c r="AB41" i="3"/>
  <c r="AC41" i="3" s="1"/>
  <c r="Q41" i="3"/>
  <c r="AB5" i="3"/>
  <c r="AC5" i="3" s="1"/>
  <c r="S5" i="3"/>
  <c r="Q5" i="3"/>
  <c r="S23" i="3"/>
  <c r="AB23" i="3"/>
  <c r="AC23" i="3" s="1"/>
  <c r="Q23" i="3"/>
  <c r="Q42" i="3"/>
  <c r="AB42" i="3"/>
  <c r="AC42" i="3" s="1"/>
  <c r="S42" i="3"/>
  <c r="S40" i="3"/>
  <c r="Q40" i="3"/>
  <c r="AB40" i="3"/>
  <c r="AC40" i="3" s="1"/>
  <c r="Q30" i="3"/>
  <c r="AB30" i="3"/>
  <c r="AC30" i="3" s="1"/>
  <c r="S30" i="3"/>
  <c r="S39" i="3"/>
  <c r="Q39" i="3"/>
  <c r="AB39" i="3"/>
  <c r="AC39" i="3" s="1"/>
  <c r="S43" i="3"/>
  <c r="Q43" i="3"/>
  <c r="AB43" i="3"/>
  <c r="AC43" i="3" s="1"/>
  <c r="S51" i="3"/>
  <c r="Q51" i="3"/>
  <c r="AB51" i="3"/>
  <c r="AC51" i="3" s="1"/>
  <c r="K64" i="3"/>
  <c r="N64" i="3"/>
  <c r="X4" i="3"/>
  <c r="X64" i="3" s="1"/>
  <c r="P4" i="3"/>
  <c r="N195" i="2"/>
  <c r="X195" i="2"/>
  <c r="Y195" i="2" s="1"/>
  <c r="X181" i="2"/>
  <c r="Y181" i="2" s="1"/>
  <c r="N181" i="2"/>
  <c r="N155" i="2"/>
  <c r="X155" i="2"/>
  <c r="Y155" i="2" s="1"/>
  <c r="X166" i="2"/>
  <c r="Y166" i="2" s="1"/>
  <c r="N166" i="2"/>
  <c r="N94" i="2"/>
  <c r="X94" i="2"/>
  <c r="Y94" i="2" s="1"/>
  <c r="L295" i="2"/>
  <c r="N245" i="2"/>
  <c r="X245" i="2"/>
  <c r="Y245" i="2" s="1"/>
  <c r="X158" i="2"/>
  <c r="Y158" i="2" s="1"/>
  <c r="N158" i="2"/>
  <c r="H295" i="2"/>
  <c r="X249" i="2"/>
  <c r="Y249" i="2" s="1"/>
  <c r="N249" i="2"/>
  <c r="X199" i="2"/>
  <c r="Y199" i="2" s="1"/>
  <c r="N199" i="2"/>
  <c r="X173" i="2"/>
  <c r="Y173" i="2" s="1"/>
  <c r="N173" i="2"/>
  <c r="X175" i="2"/>
  <c r="Y175" i="2" s="1"/>
  <c r="N175" i="2"/>
  <c r="X137" i="2"/>
  <c r="Y137" i="2" s="1"/>
  <c r="N137" i="2"/>
  <c r="X179" i="2"/>
  <c r="Y179" i="2" s="1"/>
  <c r="N179" i="2"/>
  <c r="X180" i="2"/>
  <c r="Y180" i="2" s="1"/>
  <c r="N180" i="2"/>
  <c r="N77" i="2"/>
  <c r="X77" i="2"/>
  <c r="Y77" i="2" s="1"/>
  <c r="N266" i="2"/>
  <c r="X266" i="2"/>
  <c r="Y266" i="2" s="1"/>
  <c r="N258" i="2"/>
  <c r="X258" i="2"/>
  <c r="Y258" i="2" s="1"/>
  <c r="N294" i="2"/>
  <c r="X294" i="2"/>
  <c r="Y294" i="2" s="1"/>
  <c r="N262" i="2"/>
  <c r="X262" i="2"/>
  <c r="Y262" i="2" s="1"/>
  <c r="N278" i="2"/>
  <c r="X278" i="2"/>
  <c r="Y278" i="2" s="1"/>
  <c r="N282" i="2"/>
  <c r="X282" i="2"/>
  <c r="Y282" i="2" s="1"/>
  <c r="X190" i="2"/>
  <c r="Y190" i="2" s="1"/>
  <c r="N190" i="2"/>
  <c r="X97" i="2"/>
  <c r="Y97" i="2" s="1"/>
  <c r="N97" i="2"/>
  <c r="N96" i="2"/>
  <c r="X96" i="2"/>
  <c r="Y96" i="2" s="1"/>
  <c r="X67" i="2"/>
  <c r="Y67" i="2" s="1"/>
  <c r="N67" i="2"/>
  <c r="N200" i="2"/>
  <c r="X200" i="2"/>
  <c r="Y200" i="2" s="1"/>
  <c r="N254" i="2"/>
  <c r="X254" i="2"/>
  <c r="Y254" i="2" s="1"/>
  <c r="X246" i="2"/>
  <c r="Y246" i="2" s="1"/>
  <c r="N246" i="2"/>
  <c r="X157" i="2"/>
  <c r="Y157" i="2" s="1"/>
  <c r="N157" i="2"/>
  <c r="X150" i="2"/>
  <c r="Y150" i="2" s="1"/>
  <c r="N150" i="2"/>
  <c r="X184" i="2"/>
  <c r="Y184" i="2" s="1"/>
  <c r="N184" i="2"/>
  <c r="X136" i="2"/>
  <c r="Y136" i="2" s="1"/>
  <c r="N136" i="2"/>
  <c r="X95" i="2"/>
  <c r="Y95" i="2" s="1"/>
  <c r="N95" i="2"/>
  <c r="X171" i="2"/>
  <c r="Y171" i="2" s="1"/>
  <c r="N171" i="2"/>
  <c r="X72" i="2"/>
  <c r="Y72" i="2" s="1"/>
  <c r="N72" i="2"/>
  <c r="X154" i="2"/>
  <c r="Y154" i="2" s="1"/>
  <c r="N154" i="2"/>
  <c r="X105" i="2"/>
  <c r="Y105" i="2" s="1"/>
  <c r="N105" i="2"/>
  <c r="X60" i="2"/>
  <c r="Y60" i="2" s="1"/>
  <c r="N60" i="2"/>
  <c r="N49" i="2"/>
  <c r="X49" i="2"/>
  <c r="Y49" i="2" s="1"/>
  <c r="N64" i="2"/>
  <c r="X64" i="2"/>
  <c r="Y64" i="2" s="1"/>
  <c r="N290" i="2"/>
  <c r="X290" i="2"/>
  <c r="Y290" i="2" s="1"/>
  <c r="N207" i="2"/>
  <c r="X207" i="2"/>
  <c r="Y207" i="2" s="1"/>
  <c r="X141" i="2"/>
  <c r="Y141" i="2" s="1"/>
  <c r="N141" i="2"/>
  <c r="N68" i="2"/>
  <c r="X68" i="2"/>
  <c r="Y68" i="2" s="1"/>
  <c r="N270" i="2"/>
  <c r="X270" i="2"/>
  <c r="Y270" i="2" s="1"/>
  <c r="N203" i="2"/>
  <c r="X203" i="2"/>
  <c r="Y203" i="2" s="1"/>
  <c r="N241" i="2"/>
  <c r="X241" i="2"/>
  <c r="Y241" i="2" s="1"/>
  <c r="X149" i="2"/>
  <c r="Y149" i="2" s="1"/>
  <c r="N149" i="2"/>
  <c r="X162" i="2"/>
  <c r="Y162" i="2" s="1"/>
  <c r="N162" i="2"/>
  <c r="N147" i="2"/>
  <c r="X147" i="2"/>
  <c r="Y147" i="2" s="1"/>
  <c r="X161" i="2"/>
  <c r="Y161" i="2" s="1"/>
  <c r="N161" i="2"/>
  <c r="X133" i="2"/>
  <c r="Y133" i="2" s="1"/>
  <c r="N133" i="2"/>
  <c r="X93" i="2"/>
  <c r="Y93" i="2" s="1"/>
  <c r="N93" i="2"/>
  <c r="N71" i="2"/>
  <c r="X71" i="2"/>
  <c r="Y71" i="2" s="1"/>
  <c r="N191" i="2"/>
  <c r="X191" i="2"/>
  <c r="Y191" i="2" s="1"/>
  <c r="X51" i="2"/>
  <c r="Y51" i="2" s="1"/>
  <c r="N51" i="2"/>
  <c r="W295" i="2"/>
  <c r="X117" i="2"/>
  <c r="Y117" i="2" s="1"/>
  <c r="N117" i="2"/>
  <c r="N286" i="2"/>
  <c r="X286" i="2"/>
  <c r="Y286" i="2" s="1"/>
  <c r="N120" i="2"/>
  <c r="X120" i="2"/>
  <c r="Y120" i="2" s="1"/>
  <c r="X257" i="2"/>
  <c r="Y257" i="2" s="1"/>
  <c r="N257" i="2"/>
  <c r="N250" i="2"/>
  <c r="X250" i="2"/>
  <c r="Y250" i="2" s="1"/>
  <c r="X186" i="2"/>
  <c r="Y186" i="2" s="1"/>
  <c r="N186" i="2"/>
  <c r="X176" i="2"/>
  <c r="Y176" i="2" s="1"/>
  <c r="N176" i="2"/>
  <c r="X86" i="2"/>
  <c r="Y86" i="2" s="1"/>
  <c r="N86" i="2"/>
  <c r="X187" i="2"/>
  <c r="Y187" i="2" s="1"/>
  <c r="N187" i="2"/>
  <c r="N85" i="2"/>
  <c r="X85" i="2"/>
  <c r="Y85" i="2" s="1"/>
  <c r="N98" i="2"/>
  <c r="X98" i="2"/>
  <c r="Y98" i="2" s="1"/>
  <c r="X145" i="2"/>
  <c r="Y145" i="2" s="1"/>
  <c r="N145" i="2"/>
  <c r="N61" i="2"/>
  <c r="X61" i="2"/>
  <c r="Y61" i="2" s="1"/>
  <c r="N75" i="2"/>
  <c r="X75" i="2"/>
  <c r="Y75" i="2" s="1"/>
  <c r="X129" i="2"/>
  <c r="Y129" i="2" s="1"/>
  <c r="N129" i="2"/>
  <c r="X253" i="2"/>
  <c r="Y253" i="2" s="1"/>
  <c r="N253" i="2"/>
  <c r="X172" i="2"/>
  <c r="Y172" i="2" s="1"/>
  <c r="N172" i="2"/>
  <c r="N274" i="2"/>
  <c r="X274" i="2"/>
  <c r="Y274" i="2" s="1"/>
  <c r="X242" i="2"/>
  <c r="Y242" i="2" s="1"/>
  <c r="N242" i="2"/>
  <c r="X183" i="2"/>
  <c r="Y183" i="2" s="1"/>
  <c r="N183" i="2"/>
  <c r="N78" i="2"/>
  <c r="X78" i="2"/>
  <c r="Y78" i="2" s="1"/>
  <c r="N106" i="2"/>
  <c r="X106" i="2"/>
  <c r="Y106" i="2" s="1"/>
  <c r="X124" i="2"/>
  <c r="Y124" i="2" s="1"/>
  <c r="N124" i="2"/>
  <c r="X116" i="2"/>
  <c r="Y116" i="2" s="1"/>
  <c r="N116" i="2"/>
  <c r="X126" i="2"/>
  <c r="Y126" i="2" s="1"/>
  <c r="N126" i="2"/>
  <c r="AB4" i="3" l="1"/>
  <c r="AC4" i="3" s="1"/>
  <c r="P64" i="3"/>
  <c r="S4" i="3"/>
  <c r="S64" i="3" s="1"/>
  <c r="Q4" i="3"/>
</calcChain>
</file>

<file path=xl/sharedStrings.xml><?xml version="1.0" encoding="utf-8"?>
<sst xmlns="http://schemas.openxmlformats.org/spreadsheetml/2006/main" count="4934" uniqueCount="505">
  <si>
    <t>Typindelning kommuner och FA-regioner efter territoriella egenskaper - Städer och landsbygder 2021</t>
  </si>
  <si>
    <t>Underlag och beräkningar för uppdateringen av  stad-land-indelningen från år 2014.   Tillväxtanalys (2014) Bättre statistik för en bättre regional och landsbygdspolitik. 2014:04.</t>
  </si>
  <si>
    <t>https://www.tillvaxtanalys.se/publikationer/rapport/rapportserien/2014-04-01-battre-statistik-for-en-battre-regional--och-landsbygdspolitik.html</t>
  </si>
  <si>
    <t>För typologisering av FA-regioner utifrån ett stad-land perspektiv se Tillväxtanalys (2011) WP/PM 2011:47</t>
  </si>
  <si>
    <t>Rapporten innehåller en genomgång av OECD:s och Eurostats antaganden och metoder och en utförlig beskrivning av hur dessa metoder kan tillämpas på funktionella analysregioner i Sverige.</t>
  </si>
  <si>
    <t>EU-kommissionen har  beslutat om en harmoniserad tillämpning av territoriella typindelningar enligt Europaparlamentets och rådets förordning (EG) nr 1059/2003.</t>
  </si>
  <si>
    <t>https://eur-lex.europa.eu/resource.html?uri=cellar:9237a935-a3da-11e9-9d01-01aa75ed71a1.0008.02/DOC_1&amp;format=PDF</t>
  </si>
  <si>
    <t>Antaganden och villkoren för olika typindelningarna finns beskriven i bilagan till den nämnda förordningen.</t>
  </si>
  <si>
    <t>https://eur-lex.europa.eu/resource.html?uri=cellar:9237a935-a3da-11e9-9d01-01aa75ed71a1.0008.02/DOC_2&amp;format=PDF</t>
  </si>
  <si>
    <t xml:space="preserve">Underlag: </t>
  </si>
  <si>
    <t>Kilometer-rutor på befolkning 2020. (Källa: SCB, Tillväxtverket/Pipos Geodatabas)</t>
  </si>
  <si>
    <t xml:space="preserve">Tillgänglighetsberäkningarna med Tillväxtverket/Pipos tillgänglighetsmodell, Nationell vägdatabas (20xx) NVDB </t>
  </si>
  <si>
    <t xml:space="preserve">Tätorter större 50 000 invånare enligt tätortsavgränsning 2012 (befolkning 2020), </t>
  </si>
  <si>
    <t xml:space="preserve">Tätortscentrum representeras genom kommuners kommunkontor/rådhus </t>
  </si>
  <si>
    <t>Kontakt:</t>
  </si>
  <si>
    <t>Tillväxtverket, Analys</t>
  </si>
  <si>
    <t>Wolfgang Pichler</t>
  </si>
  <si>
    <t>wolfgang.pichler@tillvaxtverket.se</t>
  </si>
  <si>
    <t>Telefon: 08- 681 91 72</t>
  </si>
  <si>
    <t>Innehåll:</t>
  </si>
  <si>
    <t>Städer och landsbygder kommunindelning tabell för utskrivning</t>
  </si>
  <si>
    <t>Städer och landsbygder FA-indelning tabell för utskrivning</t>
  </si>
  <si>
    <t>Förändring typtillhörighet 2014, 2021</t>
  </si>
  <si>
    <t>Större_städer_nationellt</t>
  </si>
  <si>
    <t>Större_städer_EU</t>
  </si>
  <si>
    <t>Kommunindelning beräkning</t>
  </si>
  <si>
    <t>FA-regionindelning beräkning</t>
  </si>
  <si>
    <t>Kommun datafil (Kommunkod, Kommunnamn;…..)</t>
  </si>
  <si>
    <t>FA-region datafil (FA-region kod, namn, StadLandkod3, StadLandnamn3...)</t>
  </si>
  <si>
    <t>Kommunindelning Städer och landsbygder 2021</t>
  </si>
  <si>
    <t>sex olika kommuntyper</t>
  </si>
  <si>
    <t>tre olika kommuntyper</t>
  </si>
  <si>
    <t>Alternativ beteckning</t>
  </si>
  <si>
    <t>Kommun-kod</t>
  </si>
  <si>
    <t>Kommunnamn</t>
  </si>
  <si>
    <t>SL6_kod</t>
  </si>
  <si>
    <t>SL6_namn</t>
  </si>
  <si>
    <t>SL3_kod</t>
  </si>
  <si>
    <t>SL3_namn</t>
  </si>
  <si>
    <t>SL6_namnTillväxtanalys</t>
  </si>
  <si>
    <t>Upplands Väsby</t>
  </si>
  <si>
    <t>Storstadskommuner</t>
  </si>
  <si>
    <t>Vallentuna</t>
  </si>
  <si>
    <t>Täta blandade kommuner</t>
  </si>
  <si>
    <t>Blandade kommuner</t>
  </si>
  <si>
    <t>Täta kommuner nära en större stad</t>
  </si>
  <si>
    <t>Täta kommuner</t>
  </si>
  <si>
    <t>Österåker</t>
  </si>
  <si>
    <t>Värmdö</t>
  </si>
  <si>
    <t>Järfälla</t>
  </si>
  <si>
    <t>Ekerö</t>
  </si>
  <si>
    <t>Tätortsnära landsbygdskommuner</t>
  </si>
  <si>
    <t>Landsbygdskommuner</t>
  </si>
  <si>
    <t>Landsbygdskommuner nära en större stad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</si>
  <si>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</si>
  <si>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</si>
  <si>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</si>
  <si>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</si>
  <si>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</si>
  <si>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</si>
  <si>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</si>
  <si>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</si>
  <si>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</si>
  <si>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</si>
  <si>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</si>
  <si>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</si>
  <si>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</si>
  <si>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</si>
  <si>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</si>
  <si>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</si>
  <si>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</si>
  <si>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</si>
  <si>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</si>
  <si>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</si>
  <si>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</si>
  <si>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</si>
  <si>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</si>
  <si>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</si>
  <si>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</si>
  <si>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</si>
  <si>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</si>
  <si>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</si>
  <si>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</si>
  <si>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Glesa landsbygdskommuner</t>
  </si>
  <si>
    <t>Landsbygdskommuner avlägset belägna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</si>
  <si>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</si>
  <si>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</si>
  <si>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</si>
  <si>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</si>
  <si>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</si>
  <si>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</si>
  <si>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</si>
  <si>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</si>
  <si>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</si>
  <si>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</si>
  <si>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</si>
  <si>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</si>
  <si>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</si>
  <si>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</si>
  <si>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</si>
  <si>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</si>
  <si>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</si>
  <si>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</si>
  <si>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</si>
  <si>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</si>
  <si>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</si>
  <si>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</si>
  <si>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</si>
  <si>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</si>
  <si>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</si>
  <si>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</si>
  <si>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</si>
  <si>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</si>
  <si>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</si>
  <si>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</si>
  <si>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</si>
  <si>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</si>
  <si>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</si>
  <si>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</si>
  <si>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Glesa blandade kommuner</t>
  </si>
  <si>
    <t>Täta kommuner avlägset belägna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</si>
  <si>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</si>
  <si>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</si>
  <si>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</si>
  <si>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</si>
  <si>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</si>
  <si>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</si>
  <si>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</si>
  <si>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</si>
  <si>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</si>
  <si>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</si>
  <si>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</si>
  <si>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</si>
  <si>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</si>
  <si>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</si>
  <si>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</si>
  <si>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</si>
  <si>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</si>
  <si>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</si>
  <si>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</si>
  <si>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</si>
  <si>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</si>
  <si>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</si>
  <si>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</si>
  <si>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</si>
  <si>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</si>
  <si>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</si>
  <si>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</si>
  <si>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</si>
  <si>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</si>
  <si>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</si>
  <si>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</si>
  <si>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</si>
  <si>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</si>
  <si>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</si>
  <si>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</si>
  <si>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</si>
  <si>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</si>
  <si>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</si>
  <si>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</si>
  <si>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</si>
  <si>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</si>
  <si>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</si>
  <si>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</si>
  <si>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</si>
  <si>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</si>
  <si>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</si>
  <si>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</si>
  <si>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</si>
  <si>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</si>
  <si>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</si>
  <si>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</si>
  <si>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</si>
  <si>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</si>
  <si>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</si>
  <si>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</si>
  <si>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</si>
  <si>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</si>
  <si>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</si>
  <si>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</si>
  <si>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</si>
  <si>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</si>
  <si>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</si>
  <si>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</si>
  <si>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</si>
  <si>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</si>
  <si>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</si>
  <si>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</si>
  <si>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</si>
  <si>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</si>
  <si>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</si>
  <si>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</si>
  <si>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</si>
  <si>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</si>
  <si>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</si>
  <si>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</si>
  <si>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</si>
  <si>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</si>
  <si>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</si>
  <si>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</si>
  <si>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</si>
  <si>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</si>
  <si>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</si>
  <si>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</si>
  <si>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</si>
  <si>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</si>
  <si>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</si>
  <si>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</si>
  <si>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</si>
  <si>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</si>
  <si>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</si>
  <si>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</si>
  <si>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</si>
  <si>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</si>
  <si>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</si>
  <si>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</si>
  <si>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</si>
  <si>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</si>
  <si>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</si>
  <si>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</si>
  <si>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</si>
  <si>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</si>
  <si>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</si>
  <si>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</si>
  <si>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</si>
  <si>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</si>
  <si>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</si>
  <si>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</si>
  <si>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</si>
  <si>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</si>
  <si>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</si>
  <si>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</si>
  <si>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</si>
  <si>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</si>
  <si>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</si>
  <si>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</si>
  <si>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</si>
  <si>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</si>
  <si>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</si>
  <si>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</si>
  <si>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</si>
  <si>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</si>
  <si>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</si>
  <si>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</si>
  <si>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</si>
  <si>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</si>
  <si>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</si>
  <si>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</si>
  <si>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</si>
  <si>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</si>
  <si>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</si>
  <si>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</si>
  <si>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</si>
  <si>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</si>
  <si>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</si>
  <si>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</si>
  <si>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</si>
  <si>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</si>
  <si>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</si>
  <si>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</si>
  <si>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</si>
  <si>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</si>
  <si>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</si>
  <si>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</si>
  <si>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</si>
  <si>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</si>
  <si>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</si>
  <si>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</si>
  <si>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</si>
  <si>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</si>
  <si>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</si>
  <si>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</si>
  <si>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</si>
  <si>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</si>
  <si>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</si>
  <si>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Mycket glesa landsbygdskommuner</t>
  </si>
  <si>
    <t>Landsbygdskommuner mycket avlägset belägna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</si>
  <si>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</si>
  <si>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</si>
  <si>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</si>
  <si>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</si>
  <si>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</si>
  <si>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</si>
  <si>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</si>
  <si>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</si>
  <si>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</si>
  <si>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</si>
  <si>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</si>
  <si>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</si>
  <si>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</si>
  <si>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</si>
  <si>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</si>
  <si>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</si>
  <si>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</si>
  <si>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</si>
  <si>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</si>
  <si>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</si>
  <si>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</si>
  <si>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</si>
  <si>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</si>
  <si>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</si>
  <si>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</si>
  <si>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</si>
  <si>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</si>
  <si>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</si>
  <si>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</si>
  <si>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</si>
  <si>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</si>
  <si>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</si>
  <si>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</si>
  <si>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</si>
  <si>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</si>
  <si>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</si>
  <si>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</si>
  <si>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</si>
  <si>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</si>
  <si>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</si>
  <si>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</si>
  <si>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</si>
  <si>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</si>
  <si>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</si>
  <si>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</si>
  <si>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</si>
  <si>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</si>
  <si>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</si>
  <si>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</si>
  <si>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</si>
  <si>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</si>
  <si>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</si>
  <si>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</si>
  <si>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</si>
  <si>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</si>
  <si>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</si>
  <si>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</si>
  <si>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</si>
  <si>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</si>
  <si>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</si>
  <si>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</si>
  <si>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</si>
  <si>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</si>
  <si>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</si>
  <si>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</si>
  <si>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</si>
  <si>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</si>
  <si>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Anmärkning: EU-kommissionen arbetat fram och beslutat om en harmoniserad tillämpning av territoriella typindelningar enligt Europaparlamentets och rådets förordning (EG) nr 1059/2003. 
Antaganden och villkoren för typindelningarna finns beskriven i bilagan till nämnd förordning.</t>
  </si>
  <si>
    <t>FA15-regioner indelad efter städer och landsbygder (Tillväxtverkets beteckning på regiontyper)</t>
  </si>
  <si>
    <t>Sex olika FA15-typer</t>
  </si>
  <si>
    <t>Tre olika FA15-typer</t>
  </si>
  <si>
    <t xml:space="preserve">Alternativ beteckning </t>
  </si>
  <si>
    <t>FA15-kod</t>
  </si>
  <si>
    <t>FA15-namn</t>
  </si>
  <si>
    <t>SL6kod</t>
  </si>
  <si>
    <t>SL6namn</t>
  </si>
  <si>
    <t>SL3kod</t>
  </si>
  <si>
    <t>SL3namn</t>
  </si>
  <si>
    <t>SL6namnTillväxtanalys</t>
  </si>
  <si>
    <t>SL3namnTillväxtanalys</t>
  </si>
  <si>
    <t>Malmö-Lund</t>
  </si>
  <si>
    <t>Storstadsregioner</t>
  </si>
  <si>
    <t>Kristianstad-Hässleholm</t>
  </si>
  <si>
    <t>Glesa landsbygdsregioner</t>
  </si>
  <si>
    <t>Landsbygdsregioner</t>
  </si>
  <si>
    <t>Landsbygdsregioner avlägset belägna</t>
  </si>
  <si>
    <t>Glesa blandade regioner</t>
  </si>
  <si>
    <t>Blandade regioner</t>
  </si>
  <si>
    <t>Täta regioner avlägset belägna</t>
  </si>
  <si>
    <t>Täta regioner</t>
  </si>
  <si>
    <t>Älmhult-Osby</t>
  </si>
  <si>
    <t>Tätortsnära landsbygdsregioner</t>
  </si>
  <si>
    <t>Landsbygdsregioner nära en större stad</t>
  </si>
  <si>
    <t>Täta blandade regioner</t>
  </si>
  <si>
    <t>Täta regioner nära en större stad</t>
  </si>
  <si>
    <t>Trollhättan-Vänersborg</t>
  </si>
  <si>
    <t>Lidköping-Götene</t>
  </si>
  <si>
    <t>Skövde-Skara</t>
  </si>
  <si>
    <t>Linköping-Norrköping</t>
  </si>
  <si>
    <t>Nyköping-Oxelösund</t>
  </si>
  <si>
    <t>Västlandet</t>
  </si>
  <si>
    <t>Mycket glesa landsbygdsregioner</t>
  </si>
  <si>
    <t>Landsbygdsregioner mycket avlägset belägna</t>
  </si>
  <si>
    <t>Avesta-Hedemora</t>
  </si>
  <si>
    <t>Falun-Borlänge</t>
  </si>
  <si>
    <t>Bollnäs-Ovanåker</t>
  </si>
  <si>
    <t>Anmärkning: EU-kommissionen arbetat fram och beslutat om en harmoniserad tillämpning av territoriella typindelningar enligt Europaparlamentets och rådets förordning (EG) nr 1059/2003. 
Antaganden och villkoren för olika typindelningarna finns beskriven i bilagan till den nämnda förordningen.</t>
  </si>
  <si>
    <t xml:space="preserve">Städer och landsbygder - Funktionella analysregioner (FA15) : Förändring typtillhörighet mellan år 2014 och år 2021  </t>
  </si>
  <si>
    <t>FA-regiontyper år 2014</t>
  </si>
  <si>
    <t>kod</t>
  </si>
  <si>
    <t>namn</t>
  </si>
  <si>
    <t>Antal FA regioner totalt</t>
  </si>
  <si>
    <t>FA-regiontyper 2021</t>
  </si>
  <si>
    <t>Anm.: Kommunindelning bygger på delvis andra antaganden. Det är därför inte rimligt att se förskjutningarna mellan kommuntyper som en territoriell utveckling</t>
  </si>
  <si>
    <t xml:space="preserve">Städer och landsbygder - kommuner: Förändring typtillhörighet mellan år 2014 och år 2021 </t>
  </si>
  <si>
    <t>Kommuntyper 2014</t>
  </si>
  <si>
    <t>Kod gruppindelning</t>
  </si>
  <si>
    <t>Beteckning kategori</t>
  </si>
  <si>
    <t>Tätorts-nära landsbygdskommuner</t>
  </si>
  <si>
    <t>Storstads-kommuner</t>
  </si>
  <si>
    <t>Antal kommuner tot.</t>
  </si>
  <si>
    <t>Kommuntyper 2021</t>
  </si>
  <si>
    <t>Antal kommuner totalt</t>
  </si>
  <si>
    <t>Större städer utifrån ett nationellt perspektiv</t>
  </si>
  <si>
    <t xml:space="preserve">Kommuner med tätorter med minst 50 000 inv. </t>
  </si>
  <si>
    <t>Kommunkod</t>
  </si>
  <si>
    <t>Tätortsnamn</t>
  </si>
  <si>
    <t>Befolkning i tätorter större än  50 000 invånare*</t>
  </si>
  <si>
    <t>Målpunkt i tillgänglig-hetsberäkning</t>
  </si>
  <si>
    <t xml:space="preserve">Befolkning i kommunen </t>
  </si>
  <si>
    <t>flera kommuner</t>
  </si>
  <si>
    <t>Upplands-Väsby</t>
  </si>
  <si>
    <t xml:space="preserve">Stockholm </t>
  </si>
  <si>
    <t>*</t>
  </si>
  <si>
    <t>Lindsdal</t>
  </si>
  <si>
    <t>Smedby</t>
  </si>
  <si>
    <t>Borlänge-Falun</t>
  </si>
  <si>
    <t xml:space="preserve">Borlänge </t>
  </si>
  <si>
    <t>Östersund**</t>
  </si>
  <si>
    <t>Bergnäset</t>
  </si>
  <si>
    <t>Gammalstaden</t>
  </si>
  <si>
    <t>Totalt</t>
  </si>
  <si>
    <t>* Tätorterna Borlänge och Falun utgör tillsamman en större urban miljö på grund av tätorternas storlek och närhet till varandra; Luleå och Kalmar kommer tillsammans med förorterna över tröskelvärdet på minst 50 000 invånare</t>
  </si>
  <si>
    <t>** Östersunds tätort berör även en liten del av Krokoms kommun</t>
  </si>
  <si>
    <t>Källa: SCB, Tätortsavgränsning 2018 (befolkning 31 dec. 2020)</t>
  </si>
  <si>
    <t xml:space="preserve">Anmärkning: Varje tätort representeras av en punkt i tillgänglighetsberäkningarna (Pipos). Stora tätorter som Stockholm och Göteborg representeras av flera punkter. Varje kommun som berörs av tätortpolygonen representeras av en punkt motsvarande kommunens centrum (kommunkontoret/rådhus) inom tätortspolygonen. Således ger Göteborgs tätort tre punkter för vidare beräkningen av tillgänglighet med Pipos: Göteborg, Mölndal och Partille </t>
  </si>
  <si>
    <t>Större städer i Sverige utifrån ett europeiskt perspektiv</t>
  </si>
  <si>
    <t>Kommuner med tätbefolkade centra på 1500 inv./km2 och minst 50 000 inv.</t>
  </si>
  <si>
    <t>Befolkning i tätbefolkade centrum med minst 50 000 invånare</t>
  </si>
  <si>
    <t>Befolkning totalt i kommunen</t>
  </si>
  <si>
    <t>Riket</t>
  </si>
  <si>
    <t>Definition: Km-rutor som gränsar till varandra (exklusive diagonalt angränsande rutor) i ett tätbefolkat kluster med minst 1 500 invånare/km² och minst 50 000 invånare i klustret efter det att dataluckor fyllts (så kallad gap filling). EU-KOMM C (2019) 4877 final Annex</t>
  </si>
  <si>
    <t>Källa: SCB (avser befolkning 31 december 2020)</t>
  </si>
  <si>
    <r>
      <t xml:space="preserve">Del av tätbefolkat centrum: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Stockholm;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Täby;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Göteborg</t>
    </r>
  </si>
  <si>
    <t>* Kriteriet för kommuner nära en större stad</t>
  </si>
  <si>
    <t>Typindelning Städer och landsbygder (Beräkningssteg kommuner)</t>
  </si>
  <si>
    <t>** Kriteriet för mycket avlägset belägna kommuner</t>
  </si>
  <si>
    <t>Andel befolkning (procent) av befolkning totalt i kommunen</t>
  </si>
  <si>
    <t xml:space="preserve">Beräkning storstadskommuner </t>
  </si>
  <si>
    <t>Städer och landsbygder indelning i tre kommuntyper</t>
  </si>
  <si>
    <t>Städer och landsbygder indelning i sex kommuntyper</t>
  </si>
  <si>
    <t>gamla indelning</t>
  </si>
  <si>
    <t>Befolkning totalt</t>
  </si>
  <si>
    <t>Tätbefolkade områden (kluster)</t>
  </si>
  <si>
    <t>Glesbefolkade områden</t>
  </si>
  <si>
    <t>Tätbefolkade områden</t>
  </si>
  <si>
    <r>
      <t xml:space="preserve">Landsbygdskommuner </t>
    </r>
    <r>
      <rPr>
        <sz val="8"/>
        <rFont val="Arial"/>
        <family val="2"/>
      </rPr>
      <t>(minst 50 procent av befolkningen i kommunen bor i glesbefolkade områden)</t>
    </r>
  </si>
  <si>
    <t>(A) Minst 80 procent i tätbefolkade områden</t>
  </si>
  <si>
    <t>(B) Ingår dessutom i ett sammanhängande område med kommuner på sammanlagd minst 500 000 invånare</t>
  </si>
  <si>
    <t>Storstads-kommuner (A)+(B)</t>
  </si>
  <si>
    <r>
      <t xml:space="preserve">Blandade kommuner </t>
    </r>
    <r>
      <rPr>
        <sz val="8"/>
        <rFont val="Arial"/>
        <family val="2"/>
      </rPr>
      <t>(mindre än 20 procent och fler än 50 procent av befolkning i kommunen bor i tätabefolkade områden)</t>
    </r>
  </si>
  <si>
    <t xml:space="preserve">Kod för typindelning </t>
  </si>
  <si>
    <t>Namn för typindelningen (SLkn3namn)</t>
  </si>
  <si>
    <t>Kod_old_typindel ning</t>
  </si>
  <si>
    <t>Antal invånare med mindre än 45 minuters resväg till större stad</t>
  </si>
  <si>
    <t>Andel invånare med mindre än 45 minuters resväg till större stad, pct (&gt;=50 procent)*</t>
  </si>
  <si>
    <t>Kriteriet för kommuner nära (med) en större stad (minst 50 procent av befolkningen har mindre än 45 minuter till en större tätort)</t>
  </si>
  <si>
    <t>Genomsnittlig restid till större stad per kommun, minuter (&gt;90 minuter [C])**</t>
  </si>
  <si>
    <t>Enbart befolkning i rurala områden [B]**</t>
  </si>
  <si>
    <t>Kommuner mycket avlägset belägen [C+B]</t>
  </si>
  <si>
    <t>Kommunindelning i sex typer, Kod</t>
  </si>
  <si>
    <t>Kommunindelning i sex typer, Namn</t>
  </si>
  <si>
    <t>Kommunindelning 6 old</t>
  </si>
  <si>
    <t>kommunindelning_namn_old</t>
  </si>
  <si>
    <t>Alternativ beteckning sex kommuntyper</t>
  </si>
  <si>
    <t>Alternativ beteckning tre kommuntyper</t>
  </si>
  <si>
    <t>kod6</t>
  </si>
  <si>
    <t>kodn6</t>
  </si>
  <si>
    <t>kod3</t>
  </si>
  <si>
    <t>kod3n</t>
  </si>
  <si>
    <t>Landsbygdskommuner nära större städer</t>
  </si>
  <si>
    <t>Täta kommuner nära större städer</t>
  </si>
  <si>
    <t>Typindelning Städer och landsbygder (Beräkningssteg FA-regioner)</t>
  </si>
  <si>
    <t xml:space="preserve">Indelningen år 2014 </t>
  </si>
  <si>
    <t>obs. lägre tröskelvärde jämfört med kommunindelning</t>
  </si>
  <si>
    <t>uppdatering 2021</t>
  </si>
  <si>
    <t>fa15kod</t>
  </si>
  <si>
    <t>fa15namn</t>
  </si>
  <si>
    <t>FA15_UR3_kodn</t>
  </si>
  <si>
    <t>FA15_UR3_namn</t>
  </si>
  <si>
    <t>FA15_UR6_kodn</t>
  </si>
  <si>
    <t>FA15_UR6_namn</t>
  </si>
  <si>
    <r>
      <t xml:space="preserve">Landsbygdsregioner </t>
    </r>
    <r>
      <rPr>
        <sz val="8"/>
        <rFont val="Arial"/>
        <family val="2"/>
      </rPr>
      <t>(minst 50 procent av befolkningen i kommunen bor i glesbefolkade områden)</t>
    </r>
  </si>
  <si>
    <r>
      <t xml:space="preserve">(A) Minst </t>
    </r>
    <r>
      <rPr>
        <b/>
        <sz val="8"/>
        <rFont val="Arial"/>
        <family val="2"/>
      </rPr>
      <t xml:space="preserve">75 procent </t>
    </r>
    <r>
      <rPr>
        <sz val="8"/>
        <rFont val="Arial"/>
        <family val="2"/>
      </rPr>
      <t>i tätbefolkade områden</t>
    </r>
  </si>
  <si>
    <t>(B) Ingår dessutom i ett område på sammanlagd minst 500 000 invånare</t>
  </si>
  <si>
    <t>Förändring kod_old kod</t>
  </si>
  <si>
    <t>Kriteriet för FA nära (med) en större stad (minst 50 procent av befolkningen har mindre än 45 minuter till en större tätort)</t>
  </si>
  <si>
    <t>Genomsnittlig restid till större stad per FA, minuter (&gt;90 minuter [C])**</t>
  </si>
  <si>
    <t>FA mycket avlägset belägen [C+B]</t>
  </si>
  <si>
    <t>FAindelning i sex typer, Kod</t>
  </si>
  <si>
    <t>FAindelning i sex kommuntyper, Namn</t>
  </si>
  <si>
    <t>Alternativ beteckning i sex kommuntyper, namn</t>
  </si>
  <si>
    <t>Alternativ beteckning i tre kommuntyper</t>
  </si>
  <si>
    <t>kodn6TA</t>
  </si>
  <si>
    <t>kodn3</t>
  </si>
  <si>
    <t>kod3TA</t>
  </si>
  <si>
    <t>a</t>
  </si>
  <si>
    <t>SLkn6_kod</t>
  </si>
  <si>
    <t>SLkn6_namn</t>
  </si>
  <si>
    <t>SLkn3_kod</t>
  </si>
  <si>
    <t>SLkn6_namnAlt</t>
  </si>
  <si>
    <t>SLkn3_namnAlt</t>
  </si>
  <si>
    <t>SL6FAkod</t>
  </si>
  <si>
    <t>SL6FAnamn</t>
  </si>
  <si>
    <t>SL3FAkod</t>
  </si>
  <si>
    <t>SL3FAnamn</t>
  </si>
  <si>
    <t>SL6FAnamnAlt</t>
  </si>
  <si>
    <t>SL3FAnamnAlt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</si>
</sst>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444444"/>
      <name val="Segoe U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2" borderId="0" xfId="1" applyFont="1" applyFill="1"/>
    <xf numFmtId="0" fontId="2" fillId="3" borderId="0" xfId="1" applyFont="1" applyFill="1"/>
    <xf numFmtId="0" fontId="2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4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5" fillId="5" borderId="1" xfId="1" applyFont="1" applyFill="1" applyBorder="1"/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5" borderId="1" xfId="1" applyFont="1" applyFill="1" applyBorder="1" applyAlignment="1">
      <alignment vertical="top" wrapText="1"/>
    </xf>
    <xf numFmtId="0" fontId="5" fillId="6" borderId="0" xfId="1" applyFont="1" applyFill="1"/>
    <xf numFmtId="3" fontId="2" fillId="0" borderId="0" xfId="1" applyNumberFormat="1" applyFont="1"/>
    <xf numFmtId="164" fontId="5" fillId="0" borderId="0" xfId="1" applyNumberFormat="1" applyFont="1"/>
    <xf numFmtId="0" fontId="2" fillId="4" borderId="0" xfId="1" applyFont="1" applyFill="1"/>
    <xf numFmtId="0" fontId="5" fillId="5" borderId="0" xfId="1" applyFont="1" applyFill="1"/>
    <xf numFmtId="1" fontId="2" fillId="0" borderId="0" xfId="1" applyNumberFormat="1" applyFont="1"/>
    <xf numFmtId="164" fontId="2" fillId="0" borderId="0" xfId="1" applyNumberFormat="1" applyFont="1"/>
    <xf numFmtId="0" fontId="2" fillId="5" borderId="0" xfId="1" applyFont="1" applyFill="1"/>
    <xf numFmtId="3" fontId="2" fillId="5" borderId="0" xfId="1" applyNumberFormat="1" applyFont="1" applyFill="1"/>
    <xf numFmtId="165" fontId="2" fillId="0" borderId="0" xfId="1" applyNumberFormat="1" applyFont="1"/>
    <xf numFmtId="0" fontId="2" fillId="6" borderId="0" xfId="1" applyFont="1" applyFill="1"/>
    <xf numFmtId="0" fontId="2" fillId="7" borderId="0" xfId="1" applyFont="1" applyFill="1"/>
    <xf numFmtId="164" fontId="2" fillId="7" borderId="0" xfId="1" applyNumberFormat="1" applyFont="1" applyFill="1"/>
    <xf numFmtId="0" fontId="5" fillId="3" borderId="0" xfId="1" applyFont="1" applyFill="1"/>
    <xf numFmtId="0" fontId="6" fillId="8" borderId="0" xfId="1" applyFont="1" applyFill="1"/>
    <xf numFmtId="0" fontId="2" fillId="8" borderId="0" xfId="1" applyFont="1" applyFill="1"/>
    <xf numFmtId="0" fontId="2" fillId="0" borderId="1" xfId="1" applyFont="1" applyBorder="1"/>
    <xf numFmtId="0" fontId="5" fillId="0" borderId="1" xfId="1" applyFont="1" applyBorder="1"/>
    <xf numFmtId="0" fontId="2" fillId="9" borderId="0" xfId="1" applyFont="1" applyFill="1"/>
    <xf numFmtId="164" fontId="2" fillId="0" borderId="1" xfId="1" applyNumberFormat="1" applyFont="1" applyBorder="1"/>
    <xf numFmtId="0" fontId="3" fillId="10" borderId="0" xfId="0" applyFont="1" applyFill="1"/>
    <xf numFmtId="0" fontId="0" fillId="10" borderId="0" xfId="0" applyFill="1"/>
    <xf numFmtId="0" fontId="0" fillId="10" borderId="1" xfId="0" applyFill="1" applyBorder="1"/>
    <xf numFmtId="0" fontId="2" fillId="10" borderId="0" xfId="0" applyFont="1" applyFill="1"/>
    <xf numFmtId="0" fontId="0" fillId="10" borderId="2" xfId="0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wrapText="1"/>
    </xf>
    <xf numFmtId="0" fontId="2" fillId="10" borderId="1" xfId="0" applyFont="1" applyFill="1" applyBorder="1"/>
    <xf numFmtId="0" fontId="0" fillId="10" borderId="3" xfId="0" applyFill="1" applyBorder="1"/>
    <xf numFmtId="0" fontId="2" fillId="10" borderId="3" xfId="0" applyFont="1" applyFill="1" applyBorder="1"/>
    <xf numFmtId="0" fontId="5" fillId="10" borderId="3" xfId="0" applyFont="1" applyFill="1" applyBorder="1"/>
    <xf numFmtId="0" fontId="5" fillId="10" borderId="2" xfId="0" applyFont="1" applyFill="1" applyBorder="1" applyAlignment="1">
      <alignment wrapText="1"/>
    </xf>
    <xf numFmtId="0" fontId="5" fillId="10" borderId="0" xfId="0" applyFont="1" applyFill="1"/>
    <xf numFmtId="0" fontId="5" fillId="10" borderId="1" xfId="0" applyFont="1" applyFill="1" applyBorder="1"/>
    <xf numFmtId="0" fontId="1" fillId="0" borderId="0" xfId="1"/>
    <xf numFmtId="0" fontId="9" fillId="0" borderId="0" xfId="1" applyFont="1"/>
    <xf numFmtId="0" fontId="1" fillId="0" borderId="0" xfId="1" applyFill="1"/>
    <xf numFmtId="166" fontId="1" fillId="0" borderId="0" xfId="1" applyNumberFormat="1" applyFill="1"/>
    <xf numFmtId="0" fontId="7" fillId="0" borderId="0" xfId="1" applyFont="1" applyFill="1"/>
    <xf numFmtId="0" fontId="3" fillId="10" borderId="0" xfId="1" applyFont="1" applyFill="1"/>
    <xf numFmtId="0" fontId="1" fillId="10" borderId="0" xfId="1" applyFill="1"/>
    <xf numFmtId="0" fontId="2" fillId="10" borderId="1" xfId="1" applyFont="1" applyFill="1" applyBorder="1" applyAlignment="1">
      <alignment vertical="center" wrapText="1"/>
    </xf>
    <xf numFmtId="0" fontId="2" fillId="10" borderId="0" xfId="1" applyFont="1" applyFill="1" applyAlignment="1">
      <alignment horizontal="right"/>
    </xf>
    <xf numFmtId="0" fontId="4" fillId="10" borderId="0" xfId="1" applyFont="1" applyFill="1"/>
    <xf numFmtId="3" fontId="4" fillId="10" borderId="0" xfId="1" applyNumberFormat="1" applyFont="1" applyFill="1"/>
    <xf numFmtId="3" fontId="2" fillId="10" borderId="0" xfId="1" applyNumberFormat="1" applyFont="1" applyFill="1" applyAlignment="1">
      <alignment horizontal="center"/>
    </xf>
    <xf numFmtId="3" fontId="2" fillId="10" borderId="0" xfId="1" applyNumberFormat="1" applyFont="1" applyFill="1"/>
    <xf numFmtId="1" fontId="5" fillId="10" borderId="0" xfId="1" applyNumberFormat="1" applyFont="1" applyFill="1" applyAlignment="1">
      <alignment horizontal="right"/>
    </xf>
    <xf numFmtId="0" fontId="5" fillId="10" borderId="0" xfId="1" applyFont="1" applyFill="1"/>
    <xf numFmtId="3" fontId="5" fillId="10" borderId="0" xfId="1" applyNumberFormat="1" applyFont="1" applyFill="1"/>
    <xf numFmtId="1" fontId="2" fillId="10" borderId="0" xfId="1" applyNumberFormat="1" applyFont="1" applyFill="1" applyAlignment="1">
      <alignment horizontal="right"/>
    </xf>
    <xf numFmtId="0" fontId="2" fillId="10" borderId="0" xfId="1" applyFont="1" applyFill="1"/>
    <xf numFmtId="164" fontId="5" fillId="10" borderId="0" xfId="1" applyNumberFormat="1" applyFont="1" applyFill="1" applyAlignment="1">
      <alignment horizontal="right"/>
    </xf>
    <xf numFmtId="0" fontId="2" fillId="10" borderId="1" xfId="1" applyFont="1" applyFill="1" applyBorder="1"/>
    <xf numFmtId="3" fontId="2" fillId="10" borderId="1" xfId="1" applyNumberFormat="1" applyFont="1" applyFill="1" applyBorder="1"/>
    <xf numFmtId="3" fontId="2" fillId="10" borderId="1" xfId="1" applyNumberFormat="1" applyFont="1" applyFill="1" applyBorder="1" applyAlignment="1">
      <alignment horizontal="center"/>
    </xf>
    <xf numFmtId="0" fontId="1" fillId="10" borderId="0" xfId="1" applyFill="1" applyAlignment="1">
      <alignment wrapText="1"/>
    </xf>
    <xf numFmtId="0" fontId="2" fillId="10" borderId="1" xfId="1" applyFont="1" applyFill="1" applyBorder="1" applyAlignment="1">
      <alignment wrapText="1"/>
    </xf>
    <xf numFmtId="0" fontId="2" fillId="10" borderId="1" xfId="1" applyFont="1" applyFill="1" applyBorder="1" applyAlignment="1">
      <alignment textRotation="90"/>
    </xf>
    <xf numFmtId="0" fontId="10" fillId="10" borderId="0" xfId="1" applyFont="1" applyFill="1" applyAlignment="1">
      <alignment horizontal="left"/>
    </xf>
    <xf numFmtId="3" fontId="5" fillId="10" borderId="1" xfId="1" applyNumberFormat="1" applyFont="1" applyFill="1" applyBorder="1"/>
    <xf numFmtId="0" fontId="1" fillId="10" borderId="1" xfId="1" applyFill="1" applyBorder="1"/>
    <xf numFmtId="0" fontId="2" fillId="10" borderId="4" xfId="1" applyFont="1" applyFill="1" applyBorder="1"/>
    <xf numFmtId="0" fontId="5" fillId="10" borderId="4" xfId="1" applyFont="1" applyFill="1" applyBorder="1" applyAlignment="1">
      <alignment horizontal="right"/>
    </xf>
    <xf numFmtId="0" fontId="5" fillId="10" borderId="4" xfId="1" applyFont="1" applyFill="1" applyBorder="1"/>
    <xf numFmtId="1" fontId="5" fillId="10" borderId="4" xfId="1" applyNumberFormat="1" applyFont="1" applyFill="1" applyBorder="1"/>
    <xf numFmtId="0" fontId="1" fillId="10" borderId="4" xfId="1" applyFill="1" applyBorder="1"/>
    <xf numFmtId="0" fontId="9" fillId="10" borderId="0" xfId="1" applyFont="1" applyFill="1"/>
    <xf numFmtId="0" fontId="2" fillId="10" borderId="2" xfId="1" applyFont="1" applyFill="1" applyBorder="1"/>
    <xf numFmtId="0" fontId="3" fillId="10" borderId="2" xfId="1" applyFont="1" applyFill="1" applyBorder="1"/>
    <xf numFmtId="0" fontId="1" fillId="10" borderId="2" xfId="1" applyFill="1" applyBorder="1"/>
    <xf numFmtId="0" fontId="8" fillId="10" borderId="1" xfId="1" applyFont="1" applyFill="1" applyBorder="1"/>
    <xf numFmtId="0" fontId="7" fillId="10" borderId="1" xfId="1" applyFont="1" applyFill="1" applyBorder="1"/>
    <xf numFmtId="0" fontId="7" fillId="10" borderId="0" xfId="1" applyFont="1" applyFill="1"/>
    <xf numFmtId="0" fontId="5" fillId="10" borderId="1" xfId="1" applyFont="1" applyFill="1" applyBorder="1"/>
    <xf numFmtId="0" fontId="12" fillId="0" borderId="0" xfId="0" applyFont="1"/>
    <xf numFmtId="0" fontId="13" fillId="0" borderId="0" xfId="2"/>
    <xf numFmtId="0" fontId="14" fillId="0" borderId="0" xfId="0" applyFont="1"/>
    <xf numFmtId="0" fontId="15" fillId="0" borderId="0" xfId="0" applyFont="1"/>
    <xf numFmtId="0" fontId="2" fillId="5" borderId="2" xfId="1" applyFont="1" applyFill="1" applyBorder="1" applyAlignment="1">
      <alignment horizontal="left" vertical="top" wrapText="1"/>
    </xf>
    <xf numFmtId="0" fontId="1" fillId="5" borderId="0" xfId="1" applyFill="1"/>
    <xf numFmtId="3" fontId="2" fillId="7" borderId="0" xfId="1" applyNumberFormat="1" applyFont="1" applyFill="1"/>
    <xf numFmtId="164" fontId="5" fillId="7" borderId="0" xfId="1" applyNumberFormat="1" applyFont="1" applyFill="1"/>
    <xf numFmtId="0" fontId="5" fillId="7" borderId="0" xfId="1" applyFont="1" applyFill="1"/>
    <xf numFmtId="1" fontId="2" fillId="7" borderId="0" xfId="1" applyNumberFormat="1" applyFont="1" applyFill="1"/>
    <xf numFmtId="165" fontId="2" fillId="7" borderId="0" xfId="1" applyNumberFormat="1" applyFont="1" applyFill="1"/>
    <xf numFmtId="0" fontId="10" fillId="0" borderId="0" xfId="1" applyFont="1"/>
    <xf numFmtId="0" fontId="16" fillId="0" borderId="0" xfId="0" applyFont="1"/>
    <xf numFmtId="0" fontId="2" fillId="10" borderId="3" xfId="1" applyFont="1" applyFill="1" applyBorder="1" applyAlignment="1">
      <alignment horizontal="left" vertical="top" wrapText="1"/>
    </xf>
    <xf numFmtId="0" fontId="0" fillId="10" borderId="1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textRotation="90" wrapText="1"/>
    </xf>
    <xf numFmtId="0" fontId="0" fillId="10" borderId="0" xfId="0" applyFill="1" applyAlignment="1">
      <alignment horizontal="center" vertical="center" textRotation="90" wrapText="1"/>
    </xf>
    <xf numFmtId="0" fontId="0" fillId="10" borderId="2" xfId="0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/>
    </xf>
    <xf numFmtId="0" fontId="2" fillId="10" borderId="3" xfId="1" applyFont="1" applyFill="1" applyBorder="1" applyAlignment="1">
      <alignment horizontal="left" wrapText="1"/>
    </xf>
    <xf numFmtId="0" fontId="2" fillId="10" borderId="0" xfId="1" applyFont="1" applyFill="1" applyAlignment="1">
      <alignment horizontal="left" wrapText="1"/>
    </xf>
    <xf numFmtId="0" fontId="2" fillId="10" borderId="1" xfId="1" applyFont="1" applyFill="1" applyBorder="1" applyAlignment="1">
      <alignment horizontal="right"/>
    </xf>
    <xf numFmtId="0" fontId="2" fillId="10" borderId="5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wrapText="1"/>
    </xf>
  </cellXfs>
  <cellStyles count="3">
    <cellStyle name="Hyperlänk" xfId="2" builtinId="8"/>
    <cellStyle name="Normal" xfId="0" builtinId="0"/>
    <cellStyle name="Normal 2" xfId="1" xr:uid="{3DBE725E-BFC7-4FAE-AE26-E070FD72C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llvaxtanalys.se/publikationer/rapport/rapportserien/2014-04-01-battre-statistik-for-en-battre-regional--och-landsbygdspolitik.html" TargetMode="External"/><Relationship Id="rId2" Type="http://schemas.openxmlformats.org/officeDocument/2006/relationships/hyperlink" Target="https://eur-lex.europa.eu/resource.html?uri=cellar:9237a935-a3da-11e9-9d01-01aa75ed71a1.0008.02/DOC_2&amp;format=PDF" TargetMode="External"/><Relationship Id="rId1" Type="http://schemas.openxmlformats.org/officeDocument/2006/relationships/hyperlink" Target="https://eur-lex.europa.eu/resource.html?uri=cellar:9237a935-a3da-11e9-9d01-01aa75ed71a1.0008.02/DOC_1&amp;format=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olfgang.pichler@tillvaxtverket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ACBE-3C0D-4E35-9B3E-3215AFE5B46E}">
  <dimension ref="A2:A38"/>
  <sheetViews>
    <sheetView tabSelected="1" workbookViewId="0">
      <selection activeCell="J34" sqref="J34"/>
    </sheetView>
  </sheetViews>
  <sheetFormatPr defaultRowHeight="15" x14ac:dyDescent="0.25"/>
  <sheetData>
    <row r="2" spans="1:1" ht="21" x14ac:dyDescent="0.35">
      <c r="A2" s="91" t="s">
        <v>0</v>
      </c>
    </row>
    <row r="4" spans="1:1" x14ac:dyDescent="0.25">
      <c r="A4" t="s">
        <v>1</v>
      </c>
    </row>
    <row r="5" spans="1:1" x14ac:dyDescent="0.25">
      <c r="A5" s="92" t="s">
        <v>2</v>
      </c>
    </row>
    <row r="6" spans="1:1" x14ac:dyDescent="0.25">
      <c r="A6" t="s">
        <v>3</v>
      </c>
    </row>
    <row r="7" spans="1:1" x14ac:dyDescent="0.25">
      <c r="A7" s="94" t="s">
        <v>4</v>
      </c>
    </row>
    <row r="8" spans="1:1" ht="17.25" x14ac:dyDescent="0.3">
      <c r="A8" s="93"/>
    </row>
    <row r="9" spans="1:1" x14ac:dyDescent="0.25">
      <c r="A9" t="s">
        <v>5</v>
      </c>
    </row>
    <row r="10" spans="1:1" x14ac:dyDescent="0.25">
      <c r="A10" s="92" t="s">
        <v>6</v>
      </c>
    </row>
    <row r="12" spans="1:1" x14ac:dyDescent="0.25">
      <c r="A12" t="s">
        <v>7</v>
      </c>
    </row>
    <row r="13" spans="1:1" x14ac:dyDescent="0.25">
      <c r="A13" s="92" t="s">
        <v>8</v>
      </c>
    </row>
    <row r="15" spans="1:1" x14ac:dyDescent="0.25">
      <c r="A15" t="s">
        <v>9</v>
      </c>
    </row>
    <row r="16" spans="1:1" x14ac:dyDescent="0.25">
      <c r="A16" t="s">
        <v>10</v>
      </c>
    </row>
    <row r="17" spans="1:1" x14ac:dyDescent="0.25">
      <c r="A17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2" spans="1:1" x14ac:dyDescent="0.25">
      <c r="A22" t="s">
        <v>14</v>
      </c>
    </row>
    <row r="23" spans="1:1" x14ac:dyDescent="0.25">
      <c r="A23" t="s">
        <v>15</v>
      </c>
    </row>
    <row r="24" spans="1:1" x14ac:dyDescent="0.25">
      <c r="A24" t="s">
        <v>16</v>
      </c>
    </row>
    <row r="25" spans="1:1" x14ac:dyDescent="0.25">
      <c r="A25" s="92" t="s">
        <v>17</v>
      </c>
    </row>
    <row r="26" spans="1:1" x14ac:dyDescent="0.25">
      <c r="A26" t="s">
        <v>18</v>
      </c>
    </row>
    <row r="29" spans="1:1" x14ac:dyDescent="0.25">
      <c r="A29" s="103" t="s">
        <v>19</v>
      </c>
    </row>
    <row r="30" spans="1:1" x14ac:dyDescent="0.25">
      <c r="A30" t="s">
        <v>20</v>
      </c>
    </row>
    <row r="31" spans="1:1" x14ac:dyDescent="0.25">
      <c r="A31" t="s">
        <v>21</v>
      </c>
    </row>
    <row r="32" spans="1:1" x14ac:dyDescent="0.25">
      <c r="A32" t="s">
        <v>22</v>
      </c>
    </row>
    <row r="33" spans="1:1" x14ac:dyDescent="0.25">
      <c r="A33" t="s">
        <v>23</v>
      </c>
    </row>
    <row r="34" spans="1:1" x14ac:dyDescent="0.25">
      <c r="A34" t="s">
        <v>24</v>
      </c>
    </row>
    <row r="35" spans="1:1" x14ac:dyDescent="0.25">
      <c r="A35" t="s">
        <v>25</v>
      </c>
    </row>
    <row r="36" spans="1:1" x14ac:dyDescent="0.25">
      <c r="A36" t="s">
        <v>26</v>
      </c>
    </row>
    <row r="37" spans="1:1" x14ac:dyDescent="0.25">
      <c r="A37" t="s">
        <v>27</v>
      </c>
    </row>
    <row r="38" spans="1:1" x14ac:dyDescent="0.25">
      <c r="A38" t="s">
        <v>28</v>
      </c>
    </row>
  </sheetData>
  <hyperlinks>
    <hyperlink ref="A10" r:id="rId1" xr:uid="{A9B93D77-8FF1-4221-BD5B-A92B076BE2BD}"/>
    <hyperlink ref="A13" r:id="rId2" xr:uid="{E00DA7DC-AD2F-4319-9E98-B5EE0CAEC6C0}"/>
    <hyperlink ref="A5" r:id="rId3" xr:uid="{EDF5AC15-5631-4CFB-BBB9-2A62AD61B6E5}"/>
    <hyperlink ref="A25" r:id="rId4" xr:uid="{1BD812E3-5DBC-45C6-A48E-4EE2CD8C3730}"/>
  </hyperlinks>
  <pageMargins left="0.7" right="0.7" top="0.75" bottom="0.75" header="0.3" footer="0.3"/>
  <pageSetup paperSize="9"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0B50-4D1B-4CE4-A1BB-10EBC7AF07E9}">
  <dimension ref="A1:H61"/>
  <sheetViews>
    <sheetView workbookViewId="0">
      <selection activeCell="H1" sqref="H1"/>
    </sheetView>
  </sheetViews>
  <sheetFormatPr defaultColWidth="9.140625" defaultRowHeight="12.75" x14ac:dyDescent="0.2"/>
  <cols>
    <col min="1" max="6" width="17.85546875" style="50" customWidth="1"/>
    <col min="7" max="8" width="23" style="50" customWidth="1"/>
    <col min="9" max="16384" width="9.140625" style="50"/>
  </cols>
  <sheetData>
    <row r="1" spans="1:8" x14ac:dyDescent="0.2">
      <c r="A1" s="50" t="s">
        <v>349</v>
      </c>
      <c r="B1" s="50" t="s">
        <v>350</v>
      </c>
      <c r="C1" s="50" t="s">
        <v>499</v>
      </c>
      <c r="D1" s="50" t="s">
        <v>500</v>
      </c>
      <c r="E1" s="50" t="s">
        <v>501</v>
      </c>
      <c r="F1" s="50" t="s">
        <v>502</v>
      </c>
      <c r="G1" s="50" t="s">
        <v>503</v>
      </c>
      <c r="H1" s="50" t="s">
        <v>504</v>
      </c>
    </row>
    <row r="2" spans="1:8" x14ac:dyDescent="0.2">
      <c r="A2" s="50">
        <v>1</v>
      </c>
      <c r="B2" s="50" t="s">
        <v>357</v>
      </c>
      <c r="C2" s="50">
        <v>30</v>
      </c>
      <c r="D2" s="50" t="s">
        <v>358</v>
      </c>
      <c r="E2" s="50">
        <v>3</v>
      </c>
      <c r="F2" s="50" t="s">
        <v>358</v>
      </c>
      <c r="G2" s="50" t="s">
        <v>358</v>
      </c>
      <c r="H2" s="50" t="s">
        <v>358</v>
      </c>
    </row>
    <row r="3" spans="1:8" x14ac:dyDescent="0.2">
      <c r="A3" s="50">
        <v>2</v>
      </c>
      <c r="B3" s="50" t="s">
        <v>359</v>
      </c>
      <c r="C3" s="50">
        <v>12</v>
      </c>
      <c r="D3" s="50" t="s">
        <v>360</v>
      </c>
      <c r="E3" s="50">
        <v>1</v>
      </c>
      <c r="F3" s="50" t="s">
        <v>361</v>
      </c>
      <c r="G3" s="50" t="s">
        <v>362</v>
      </c>
      <c r="H3" s="50" t="s">
        <v>361</v>
      </c>
    </row>
    <row r="4" spans="1:8" x14ac:dyDescent="0.2">
      <c r="A4" s="50">
        <v>3</v>
      </c>
      <c r="B4" s="50" t="s">
        <v>143</v>
      </c>
      <c r="C4" s="50">
        <v>22</v>
      </c>
      <c r="D4" s="50" t="s">
        <v>363</v>
      </c>
      <c r="E4" s="50">
        <v>2</v>
      </c>
      <c r="F4" s="50" t="s">
        <v>364</v>
      </c>
      <c r="G4" s="50" t="s">
        <v>365</v>
      </c>
      <c r="H4" s="50" t="s">
        <v>366</v>
      </c>
    </row>
    <row r="5" spans="1:8" x14ac:dyDescent="0.2">
      <c r="A5" s="50">
        <v>4</v>
      </c>
      <c r="B5" s="50" t="s">
        <v>367</v>
      </c>
      <c r="C5" s="50">
        <v>22</v>
      </c>
      <c r="D5" s="50" t="s">
        <v>363</v>
      </c>
      <c r="E5" s="50">
        <v>2</v>
      </c>
      <c r="F5" s="50" t="s">
        <v>364</v>
      </c>
      <c r="G5" s="50" t="s">
        <v>365</v>
      </c>
      <c r="H5" s="50" t="s">
        <v>366</v>
      </c>
    </row>
    <row r="6" spans="1:8" x14ac:dyDescent="0.2">
      <c r="A6" s="50">
        <v>5</v>
      </c>
      <c r="B6" s="50" t="s">
        <v>128</v>
      </c>
      <c r="C6" s="50">
        <v>11</v>
      </c>
      <c r="D6" s="50" t="s">
        <v>368</v>
      </c>
      <c r="E6" s="50">
        <v>1</v>
      </c>
      <c r="F6" s="50" t="s">
        <v>361</v>
      </c>
      <c r="G6" s="50" t="s">
        <v>369</v>
      </c>
      <c r="H6" s="50" t="s">
        <v>361</v>
      </c>
    </row>
    <row r="7" spans="1:8" x14ac:dyDescent="0.2">
      <c r="A7" s="50">
        <v>6</v>
      </c>
      <c r="B7" s="50" t="s">
        <v>181</v>
      </c>
      <c r="C7" s="50">
        <v>21</v>
      </c>
      <c r="D7" s="50" t="s">
        <v>370</v>
      </c>
      <c r="E7" s="50">
        <v>2</v>
      </c>
      <c r="F7" s="50" t="s">
        <v>364</v>
      </c>
      <c r="G7" s="50" t="s">
        <v>371</v>
      </c>
      <c r="H7" s="50" t="s">
        <v>366</v>
      </c>
    </row>
    <row r="8" spans="1:8" x14ac:dyDescent="0.2">
      <c r="A8" s="50">
        <v>7</v>
      </c>
      <c r="B8" s="50" t="s">
        <v>114</v>
      </c>
      <c r="C8" s="50">
        <v>12</v>
      </c>
      <c r="D8" s="50" t="s">
        <v>360</v>
      </c>
      <c r="E8" s="50">
        <v>1</v>
      </c>
      <c r="F8" s="50" t="s">
        <v>361</v>
      </c>
      <c r="G8" s="50" t="s">
        <v>362</v>
      </c>
      <c r="H8" s="50" t="s">
        <v>361</v>
      </c>
    </row>
    <row r="9" spans="1:8" x14ac:dyDescent="0.2">
      <c r="A9" s="50">
        <v>8</v>
      </c>
      <c r="B9" s="50" t="s">
        <v>127</v>
      </c>
      <c r="C9" s="50">
        <v>11</v>
      </c>
      <c r="D9" s="50" t="s">
        <v>368</v>
      </c>
      <c r="E9" s="50">
        <v>1</v>
      </c>
      <c r="F9" s="50" t="s">
        <v>361</v>
      </c>
      <c r="G9" s="50" t="s">
        <v>369</v>
      </c>
      <c r="H9" s="50" t="s">
        <v>361</v>
      </c>
    </row>
    <row r="10" spans="1:8" x14ac:dyDescent="0.2">
      <c r="A10" s="50">
        <v>9</v>
      </c>
      <c r="B10" s="50" t="s">
        <v>135</v>
      </c>
      <c r="C10" s="50">
        <v>11</v>
      </c>
      <c r="D10" s="50" t="s">
        <v>368</v>
      </c>
      <c r="E10" s="50">
        <v>1</v>
      </c>
      <c r="F10" s="50" t="s">
        <v>361</v>
      </c>
      <c r="G10" s="50" t="s">
        <v>369</v>
      </c>
      <c r="H10" s="50" t="s">
        <v>361</v>
      </c>
    </row>
    <row r="11" spans="1:8" x14ac:dyDescent="0.2">
      <c r="A11" s="50">
        <v>10</v>
      </c>
      <c r="B11" s="50" t="s">
        <v>137</v>
      </c>
      <c r="C11" s="50">
        <v>22</v>
      </c>
      <c r="D11" s="50" t="s">
        <v>363</v>
      </c>
      <c r="E11" s="50">
        <v>2</v>
      </c>
      <c r="F11" s="50" t="s">
        <v>364</v>
      </c>
      <c r="G11" s="50" t="s">
        <v>365</v>
      </c>
      <c r="H11" s="50" t="s">
        <v>366</v>
      </c>
    </row>
    <row r="12" spans="1:8" x14ac:dyDescent="0.2">
      <c r="A12" s="50">
        <v>11</v>
      </c>
      <c r="B12" s="50" t="s">
        <v>138</v>
      </c>
      <c r="C12" s="50">
        <v>22</v>
      </c>
      <c r="D12" s="50" t="s">
        <v>363</v>
      </c>
      <c r="E12" s="50">
        <v>2</v>
      </c>
      <c r="F12" s="50" t="s">
        <v>364</v>
      </c>
      <c r="G12" s="50" t="s">
        <v>365</v>
      </c>
      <c r="H12" s="50" t="s">
        <v>366</v>
      </c>
    </row>
    <row r="13" spans="1:8" x14ac:dyDescent="0.2">
      <c r="A13" s="50">
        <v>12</v>
      </c>
      <c r="B13" s="50" t="s">
        <v>139</v>
      </c>
      <c r="C13" s="50">
        <v>12</v>
      </c>
      <c r="D13" s="50" t="s">
        <v>360</v>
      </c>
      <c r="E13" s="50">
        <v>1</v>
      </c>
      <c r="F13" s="50" t="s">
        <v>361</v>
      </c>
      <c r="G13" s="50" t="s">
        <v>362</v>
      </c>
      <c r="H13" s="50" t="s">
        <v>361</v>
      </c>
    </row>
    <row r="14" spans="1:8" x14ac:dyDescent="0.2">
      <c r="A14" s="50">
        <v>13</v>
      </c>
      <c r="B14" s="50" t="s">
        <v>112</v>
      </c>
      <c r="C14" s="50">
        <v>21</v>
      </c>
      <c r="D14" s="50" t="s">
        <v>370</v>
      </c>
      <c r="E14" s="50">
        <v>2</v>
      </c>
      <c r="F14" s="50" t="s">
        <v>364</v>
      </c>
      <c r="G14" s="50" t="s">
        <v>371</v>
      </c>
      <c r="H14" s="50" t="s">
        <v>366</v>
      </c>
    </row>
    <row r="15" spans="1:8" x14ac:dyDescent="0.2">
      <c r="A15" s="50">
        <v>14</v>
      </c>
      <c r="B15" s="50" t="s">
        <v>225</v>
      </c>
      <c r="C15" s="50">
        <v>21</v>
      </c>
      <c r="D15" s="50" t="s">
        <v>370</v>
      </c>
      <c r="E15" s="50">
        <v>2</v>
      </c>
      <c r="F15" s="50" t="s">
        <v>364</v>
      </c>
      <c r="G15" s="50" t="s">
        <v>371</v>
      </c>
      <c r="H15" s="50" t="s">
        <v>366</v>
      </c>
    </row>
    <row r="16" spans="1:8" x14ac:dyDescent="0.2">
      <c r="A16" s="50">
        <v>15</v>
      </c>
      <c r="B16" s="50" t="s">
        <v>216</v>
      </c>
      <c r="C16" s="50">
        <v>30</v>
      </c>
      <c r="D16" s="50" t="s">
        <v>358</v>
      </c>
      <c r="E16" s="50">
        <v>3</v>
      </c>
      <c r="F16" s="50" t="s">
        <v>358</v>
      </c>
      <c r="G16" s="50" t="s">
        <v>358</v>
      </c>
      <c r="H16" s="50" t="s">
        <v>358</v>
      </c>
    </row>
    <row r="17" spans="1:8" x14ac:dyDescent="0.2">
      <c r="A17" s="50">
        <v>16</v>
      </c>
      <c r="B17" s="50" t="s">
        <v>372</v>
      </c>
      <c r="C17" s="50">
        <v>21</v>
      </c>
      <c r="D17" s="50" t="s">
        <v>370</v>
      </c>
      <c r="E17" s="50">
        <v>2</v>
      </c>
      <c r="F17" s="50" t="s">
        <v>364</v>
      </c>
      <c r="G17" s="50" t="s">
        <v>371</v>
      </c>
      <c r="H17" s="50" t="s">
        <v>366</v>
      </c>
    </row>
    <row r="18" spans="1:8" x14ac:dyDescent="0.2">
      <c r="A18" s="50">
        <v>17</v>
      </c>
      <c r="B18" s="50" t="s">
        <v>373</v>
      </c>
      <c r="C18" s="50">
        <v>12</v>
      </c>
      <c r="D18" s="50" t="s">
        <v>360</v>
      </c>
      <c r="E18" s="50">
        <v>1</v>
      </c>
      <c r="F18" s="50" t="s">
        <v>361</v>
      </c>
      <c r="G18" s="50" t="s">
        <v>362</v>
      </c>
      <c r="H18" s="50" t="s">
        <v>361</v>
      </c>
    </row>
    <row r="19" spans="1:8" x14ac:dyDescent="0.2">
      <c r="A19" s="50">
        <v>18</v>
      </c>
      <c r="B19" s="50" t="s">
        <v>374</v>
      </c>
      <c r="C19" s="50">
        <v>22</v>
      </c>
      <c r="D19" s="50" t="s">
        <v>363</v>
      </c>
      <c r="E19" s="50">
        <v>2</v>
      </c>
      <c r="F19" s="50" t="s">
        <v>364</v>
      </c>
      <c r="G19" s="50" t="s">
        <v>365</v>
      </c>
      <c r="H19" s="50" t="s">
        <v>366</v>
      </c>
    </row>
    <row r="20" spans="1:8" x14ac:dyDescent="0.2">
      <c r="A20" s="50">
        <v>19</v>
      </c>
      <c r="B20" s="50" t="s">
        <v>375</v>
      </c>
      <c r="C20" s="50">
        <v>21</v>
      </c>
      <c r="D20" s="50" t="s">
        <v>370</v>
      </c>
      <c r="E20" s="50">
        <v>2</v>
      </c>
      <c r="F20" s="50" t="s">
        <v>364</v>
      </c>
      <c r="G20" s="50" t="s">
        <v>371</v>
      </c>
      <c r="H20" s="50" t="s">
        <v>366</v>
      </c>
    </row>
    <row r="21" spans="1:8" x14ac:dyDescent="0.2">
      <c r="A21" s="50">
        <v>20</v>
      </c>
      <c r="B21" s="50" t="s">
        <v>141</v>
      </c>
      <c r="C21" s="50">
        <v>12</v>
      </c>
      <c r="D21" s="50" t="s">
        <v>360</v>
      </c>
      <c r="E21" s="50">
        <v>1</v>
      </c>
      <c r="F21" s="50" t="s">
        <v>361</v>
      </c>
      <c r="G21" s="50" t="s">
        <v>362</v>
      </c>
      <c r="H21" s="50" t="s">
        <v>361</v>
      </c>
    </row>
    <row r="22" spans="1:8" x14ac:dyDescent="0.2">
      <c r="A22" s="50">
        <v>21</v>
      </c>
      <c r="B22" s="50" t="s">
        <v>376</v>
      </c>
      <c r="C22" s="50">
        <v>21</v>
      </c>
      <c r="D22" s="50" t="s">
        <v>370</v>
      </c>
      <c r="E22" s="50">
        <v>2</v>
      </c>
      <c r="F22" s="50" t="s">
        <v>364</v>
      </c>
      <c r="G22" s="50" t="s">
        <v>371</v>
      </c>
      <c r="H22" s="50" t="s">
        <v>366</v>
      </c>
    </row>
    <row r="23" spans="1:8" x14ac:dyDescent="0.2">
      <c r="A23" s="50">
        <v>22</v>
      </c>
      <c r="B23" s="50" t="s">
        <v>90</v>
      </c>
      <c r="C23" s="50">
        <v>21</v>
      </c>
      <c r="D23" s="50" t="s">
        <v>370</v>
      </c>
      <c r="E23" s="50">
        <v>2</v>
      </c>
      <c r="F23" s="50" t="s">
        <v>364</v>
      </c>
      <c r="G23" s="50" t="s">
        <v>371</v>
      </c>
      <c r="H23" s="50" t="s">
        <v>366</v>
      </c>
    </row>
    <row r="24" spans="1:8" x14ac:dyDescent="0.2">
      <c r="A24" s="50">
        <v>23</v>
      </c>
      <c r="B24" s="50" t="s">
        <v>64</v>
      </c>
      <c r="C24" s="50">
        <v>30</v>
      </c>
      <c r="D24" s="50" t="s">
        <v>358</v>
      </c>
      <c r="E24" s="50">
        <v>3</v>
      </c>
      <c r="F24" s="50" t="s">
        <v>358</v>
      </c>
      <c r="G24" s="50" t="s">
        <v>358</v>
      </c>
      <c r="H24" s="50" t="s">
        <v>358</v>
      </c>
    </row>
    <row r="25" spans="1:8" x14ac:dyDescent="0.2">
      <c r="A25" s="50">
        <v>24</v>
      </c>
      <c r="B25" s="50" t="s">
        <v>268</v>
      </c>
      <c r="C25" s="50">
        <v>21</v>
      </c>
      <c r="D25" s="50" t="s">
        <v>370</v>
      </c>
      <c r="E25" s="50">
        <v>2</v>
      </c>
      <c r="F25" s="50" t="s">
        <v>364</v>
      </c>
      <c r="G25" s="50" t="s">
        <v>371</v>
      </c>
      <c r="H25" s="50" t="s">
        <v>366</v>
      </c>
    </row>
    <row r="26" spans="1:8" x14ac:dyDescent="0.2">
      <c r="A26" s="50">
        <v>25</v>
      </c>
      <c r="B26" s="50" t="s">
        <v>257</v>
      </c>
      <c r="C26" s="50">
        <v>21</v>
      </c>
      <c r="D26" s="50" t="s">
        <v>370</v>
      </c>
      <c r="E26" s="50">
        <v>2</v>
      </c>
      <c r="F26" s="50" t="s">
        <v>364</v>
      </c>
      <c r="G26" s="50" t="s">
        <v>371</v>
      </c>
      <c r="H26" s="50" t="s">
        <v>366</v>
      </c>
    </row>
    <row r="27" spans="1:8" x14ac:dyDescent="0.2">
      <c r="A27" s="50">
        <v>26</v>
      </c>
      <c r="B27" s="50" t="s">
        <v>260</v>
      </c>
      <c r="C27" s="50">
        <v>21</v>
      </c>
      <c r="D27" s="50" t="s">
        <v>370</v>
      </c>
      <c r="E27" s="50">
        <v>2</v>
      </c>
      <c r="F27" s="50" t="s">
        <v>364</v>
      </c>
      <c r="G27" s="50" t="s">
        <v>371</v>
      </c>
      <c r="H27" s="50" t="s">
        <v>366</v>
      </c>
    </row>
    <row r="28" spans="1:8" x14ac:dyDescent="0.2">
      <c r="A28" s="50">
        <v>27</v>
      </c>
      <c r="B28" s="50" t="s">
        <v>245</v>
      </c>
      <c r="C28" s="50">
        <v>21</v>
      </c>
      <c r="D28" s="50" t="s">
        <v>370</v>
      </c>
      <c r="E28" s="50">
        <v>2</v>
      </c>
      <c r="F28" s="50" t="s">
        <v>364</v>
      </c>
      <c r="G28" s="50" t="s">
        <v>371</v>
      </c>
      <c r="H28" s="50" t="s">
        <v>366</v>
      </c>
    </row>
    <row r="29" spans="1:8" x14ac:dyDescent="0.2">
      <c r="A29" s="50">
        <v>28</v>
      </c>
      <c r="B29" s="50" t="s">
        <v>377</v>
      </c>
      <c r="C29" s="50">
        <v>12</v>
      </c>
      <c r="D29" s="50" t="s">
        <v>360</v>
      </c>
      <c r="E29" s="50">
        <v>1</v>
      </c>
      <c r="F29" s="50" t="s">
        <v>361</v>
      </c>
      <c r="G29" s="50" t="s">
        <v>362</v>
      </c>
      <c r="H29" s="50" t="s">
        <v>361</v>
      </c>
    </row>
    <row r="30" spans="1:8" x14ac:dyDescent="0.2">
      <c r="A30" s="50">
        <v>29</v>
      </c>
      <c r="B30" s="50" t="s">
        <v>237</v>
      </c>
      <c r="C30" s="50">
        <v>12</v>
      </c>
      <c r="D30" s="50" t="s">
        <v>360</v>
      </c>
      <c r="E30" s="50">
        <v>1</v>
      </c>
      <c r="F30" s="50" t="s">
        <v>361</v>
      </c>
      <c r="G30" s="50" t="s">
        <v>362</v>
      </c>
      <c r="H30" s="50" t="s">
        <v>361</v>
      </c>
    </row>
    <row r="31" spans="1:8" x14ac:dyDescent="0.2">
      <c r="A31" s="50">
        <v>30</v>
      </c>
      <c r="B31" s="50" t="s">
        <v>274</v>
      </c>
      <c r="C31" s="50">
        <v>13</v>
      </c>
      <c r="D31" s="50" t="s">
        <v>378</v>
      </c>
      <c r="E31" s="50">
        <v>1</v>
      </c>
      <c r="F31" s="50" t="s">
        <v>361</v>
      </c>
      <c r="G31" s="50" t="s">
        <v>379</v>
      </c>
      <c r="H31" s="50" t="s">
        <v>361</v>
      </c>
    </row>
    <row r="32" spans="1:8" x14ac:dyDescent="0.2">
      <c r="A32" s="50">
        <v>31</v>
      </c>
      <c r="B32" s="50" t="s">
        <v>273</v>
      </c>
      <c r="C32" s="50">
        <v>12</v>
      </c>
      <c r="D32" s="50" t="s">
        <v>360</v>
      </c>
      <c r="E32" s="50">
        <v>1</v>
      </c>
      <c r="F32" s="50" t="s">
        <v>361</v>
      </c>
      <c r="G32" s="50" t="s">
        <v>362</v>
      </c>
      <c r="H32" s="50" t="s">
        <v>361</v>
      </c>
    </row>
    <row r="33" spans="1:8" x14ac:dyDescent="0.2">
      <c r="A33" s="50">
        <v>32</v>
      </c>
      <c r="B33" s="50" t="s">
        <v>289</v>
      </c>
      <c r="C33" s="50">
        <v>11</v>
      </c>
      <c r="D33" s="50" t="s">
        <v>368</v>
      </c>
      <c r="E33" s="50">
        <v>1</v>
      </c>
      <c r="F33" s="50" t="s">
        <v>361</v>
      </c>
      <c r="G33" s="50" t="s">
        <v>369</v>
      </c>
      <c r="H33" s="50" t="s">
        <v>361</v>
      </c>
    </row>
    <row r="34" spans="1:8" x14ac:dyDescent="0.2">
      <c r="A34" s="50">
        <v>33</v>
      </c>
      <c r="B34" s="50" t="s">
        <v>380</v>
      </c>
      <c r="C34" s="50">
        <v>11</v>
      </c>
      <c r="D34" s="50" t="s">
        <v>368</v>
      </c>
      <c r="E34" s="50">
        <v>1</v>
      </c>
      <c r="F34" s="50" t="s">
        <v>361</v>
      </c>
      <c r="G34" s="50" t="s">
        <v>369</v>
      </c>
      <c r="H34" s="50" t="s">
        <v>361</v>
      </c>
    </row>
    <row r="35" spans="1:8" x14ac:dyDescent="0.2">
      <c r="A35" s="50">
        <v>34</v>
      </c>
      <c r="B35" s="50" t="s">
        <v>381</v>
      </c>
      <c r="C35" s="50">
        <v>21</v>
      </c>
      <c r="D35" s="50" t="s">
        <v>370</v>
      </c>
      <c r="E35" s="50">
        <v>2</v>
      </c>
      <c r="F35" s="50" t="s">
        <v>364</v>
      </c>
      <c r="G35" s="50" t="s">
        <v>371</v>
      </c>
      <c r="H35" s="50" t="s">
        <v>366</v>
      </c>
    </row>
    <row r="36" spans="1:8" x14ac:dyDescent="0.2">
      <c r="A36" s="50">
        <v>35</v>
      </c>
      <c r="B36" s="50" t="s">
        <v>283</v>
      </c>
      <c r="C36" s="50">
        <v>12</v>
      </c>
      <c r="D36" s="50" t="s">
        <v>360</v>
      </c>
      <c r="E36" s="50">
        <v>1</v>
      </c>
      <c r="F36" s="50" t="s">
        <v>361</v>
      </c>
      <c r="G36" s="50" t="s">
        <v>362</v>
      </c>
      <c r="H36" s="50" t="s">
        <v>361</v>
      </c>
    </row>
    <row r="37" spans="1:8" x14ac:dyDescent="0.2">
      <c r="A37" s="50">
        <v>36</v>
      </c>
      <c r="B37" s="50" t="s">
        <v>295</v>
      </c>
      <c r="C37" s="50">
        <v>21</v>
      </c>
      <c r="D37" s="50" t="s">
        <v>370</v>
      </c>
      <c r="E37" s="50">
        <v>2</v>
      </c>
      <c r="F37" s="50" t="s">
        <v>364</v>
      </c>
      <c r="G37" s="50" t="s">
        <v>371</v>
      </c>
      <c r="H37" s="50" t="s">
        <v>366</v>
      </c>
    </row>
    <row r="38" spans="1:8" x14ac:dyDescent="0.2">
      <c r="A38" s="50">
        <v>37</v>
      </c>
      <c r="B38" s="50" t="s">
        <v>382</v>
      </c>
      <c r="C38" s="50">
        <v>12</v>
      </c>
      <c r="D38" s="50" t="s">
        <v>360</v>
      </c>
      <c r="E38" s="50">
        <v>1</v>
      </c>
      <c r="F38" s="50" t="s">
        <v>361</v>
      </c>
      <c r="G38" s="50" t="s">
        <v>362</v>
      </c>
      <c r="H38" s="50" t="s">
        <v>361</v>
      </c>
    </row>
    <row r="39" spans="1:8" x14ac:dyDescent="0.2">
      <c r="A39" s="50">
        <v>38</v>
      </c>
      <c r="B39" s="50" t="s">
        <v>299</v>
      </c>
      <c r="C39" s="50">
        <v>12</v>
      </c>
      <c r="D39" s="50" t="s">
        <v>360</v>
      </c>
      <c r="E39" s="50">
        <v>1</v>
      </c>
      <c r="F39" s="50" t="s">
        <v>361</v>
      </c>
      <c r="G39" s="50" t="s">
        <v>362</v>
      </c>
      <c r="H39" s="50" t="s">
        <v>361</v>
      </c>
    </row>
    <row r="40" spans="1:8" x14ac:dyDescent="0.2">
      <c r="A40" s="50">
        <v>39</v>
      </c>
      <c r="B40" s="50" t="s">
        <v>294</v>
      </c>
      <c r="C40" s="50">
        <v>12</v>
      </c>
      <c r="D40" s="50" t="s">
        <v>360</v>
      </c>
      <c r="E40" s="50">
        <v>1</v>
      </c>
      <c r="F40" s="50" t="s">
        <v>361</v>
      </c>
      <c r="G40" s="50" t="s">
        <v>362</v>
      </c>
      <c r="H40" s="50" t="s">
        <v>361</v>
      </c>
    </row>
    <row r="41" spans="1:8" x14ac:dyDescent="0.2">
      <c r="A41" s="50">
        <v>40</v>
      </c>
      <c r="B41" s="50" t="s">
        <v>313</v>
      </c>
      <c r="C41" s="50">
        <v>13</v>
      </c>
      <c r="D41" s="50" t="s">
        <v>378</v>
      </c>
      <c r="E41" s="50">
        <v>1</v>
      </c>
      <c r="F41" s="50" t="s">
        <v>361</v>
      </c>
      <c r="G41" s="50" t="s">
        <v>379</v>
      </c>
      <c r="H41" s="50" t="s">
        <v>361</v>
      </c>
    </row>
    <row r="42" spans="1:8" x14ac:dyDescent="0.2">
      <c r="A42" s="50">
        <v>41</v>
      </c>
      <c r="B42" s="50" t="s">
        <v>314</v>
      </c>
      <c r="C42" s="50">
        <v>11</v>
      </c>
      <c r="D42" s="50" t="s">
        <v>368</v>
      </c>
      <c r="E42" s="50">
        <v>1</v>
      </c>
      <c r="F42" s="50" t="s">
        <v>361</v>
      </c>
      <c r="G42" s="50" t="s">
        <v>369</v>
      </c>
      <c r="H42" s="50" t="s">
        <v>361</v>
      </c>
    </row>
    <row r="43" spans="1:8" x14ac:dyDescent="0.2">
      <c r="A43" s="50">
        <v>42</v>
      </c>
      <c r="B43" s="50" t="s">
        <v>303</v>
      </c>
      <c r="C43" s="50">
        <v>21</v>
      </c>
      <c r="D43" s="50" t="s">
        <v>370</v>
      </c>
      <c r="E43" s="50">
        <v>2</v>
      </c>
      <c r="F43" s="50" t="s">
        <v>364</v>
      </c>
      <c r="G43" s="50" t="s">
        <v>371</v>
      </c>
      <c r="H43" s="50" t="s">
        <v>366</v>
      </c>
    </row>
    <row r="44" spans="1:8" x14ac:dyDescent="0.2">
      <c r="A44" s="50">
        <v>43</v>
      </c>
      <c r="B44" s="50" t="s">
        <v>304</v>
      </c>
      <c r="C44" s="50">
        <v>12</v>
      </c>
      <c r="D44" s="50" t="s">
        <v>360</v>
      </c>
      <c r="E44" s="50">
        <v>1</v>
      </c>
      <c r="F44" s="50" t="s">
        <v>361</v>
      </c>
      <c r="G44" s="50" t="s">
        <v>362</v>
      </c>
      <c r="H44" s="50" t="s">
        <v>361</v>
      </c>
    </row>
    <row r="45" spans="1:8" x14ac:dyDescent="0.2">
      <c r="A45" s="50">
        <v>44</v>
      </c>
      <c r="B45" s="50" t="s">
        <v>306</v>
      </c>
      <c r="C45" s="50">
        <v>12</v>
      </c>
      <c r="D45" s="50" t="s">
        <v>360</v>
      </c>
      <c r="E45" s="50">
        <v>1</v>
      </c>
      <c r="F45" s="50" t="s">
        <v>361</v>
      </c>
      <c r="G45" s="50" t="s">
        <v>362</v>
      </c>
      <c r="H45" s="50" t="s">
        <v>361</v>
      </c>
    </row>
    <row r="46" spans="1:8" x14ac:dyDescent="0.2">
      <c r="A46" s="50">
        <v>45</v>
      </c>
      <c r="B46" s="50" t="s">
        <v>305</v>
      </c>
      <c r="C46" s="50">
        <v>12</v>
      </c>
      <c r="D46" s="50" t="s">
        <v>360</v>
      </c>
      <c r="E46" s="50">
        <v>1</v>
      </c>
      <c r="F46" s="50" t="s">
        <v>361</v>
      </c>
      <c r="G46" s="50" t="s">
        <v>362</v>
      </c>
      <c r="H46" s="50" t="s">
        <v>361</v>
      </c>
    </row>
    <row r="47" spans="1:8" x14ac:dyDescent="0.2">
      <c r="A47" s="50">
        <v>46</v>
      </c>
      <c r="B47" s="50" t="s">
        <v>310</v>
      </c>
      <c r="C47" s="50">
        <v>13</v>
      </c>
      <c r="D47" s="50" t="s">
        <v>378</v>
      </c>
      <c r="E47" s="50">
        <v>1</v>
      </c>
      <c r="F47" s="50" t="s">
        <v>361</v>
      </c>
      <c r="G47" s="50" t="s">
        <v>379</v>
      </c>
      <c r="H47" s="50" t="s">
        <v>361</v>
      </c>
    </row>
    <row r="48" spans="1:8" x14ac:dyDescent="0.2">
      <c r="A48" s="50">
        <v>47</v>
      </c>
      <c r="B48" s="50" t="s">
        <v>326</v>
      </c>
      <c r="C48" s="50">
        <v>13</v>
      </c>
      <c r="D48" s="50" t="s">
        <v>378</v>
      </c>
      <c r="E48" s="50">
        <v>1</v>
      </c>
      <c r="F48" s="50" t="s">
        <v>361</v>
      </c>
      <c r="G48" s="50" t="s">
        <v>379</v>
      </c>
      <c r="H48" s="50" t="s">
        <v>361</v>
      </c>
    </row>
    <row r="49" spans="1:8" x14ac:dyDescent="0.2">
      <c r="A49" s="50">
        <v>48</v>
      </c>
      <c r="B49" s="50" t="s">
        <v>327</v>
      </c>
      <c r="C49" s="50">
        <v>21</v>
      </c>
      <c r="D49" s="50" t="s">
        <v>370</v>
      </c>
      <c r="E49" s="50">
        <v>2</v>
      </c>
      <c r="F49" s="50" t="s">
        <v>364</v>
      </c>
      <c r="G49" s="50" t="s">
        <v>371</v>
      </c>
      <c r="H49" s="50" t="s">
        <v>366</v>
      </c>
    </row>
    <row r="50" spans="1:8" x14ac:dyDescent="0.2">
      <c r="A50" s="50">
        <v>49</v>
      </c>
      <c r="B50" s="50" t="s">
        <v>328</v>
      </c>
      <c r="C50" s="50">
        <v>12</v>
      </c>
      <c r="D50" s="50" t="s">
        <v>360</v>
      </c>
      <c r="E50" s="50">
        <v>1</v>
      </c>
      <c r="F50" s="50" t="s">
        <v>361</v>
      </c>
      <c r="G50" s="50" t="s">
        <v>362</v>
      </c>
      <c r="H50" s="50" t="s">
        <v>361</v>
      </c>
    </row>
    <row r="51" spans="1:8" x14ac:dyDescent="0.2">
      <c r="A51" s="50">
        <v>50</v>
      </c>
      <c r="B51" s="50" t="s">
        <v>325</v>
      </c>
      <c r="C51" s="50">
        <v>13</v>
      </c>
      <c r="D51" s="50" t="s">
        <v>378</v>
      </c>
      <c r="E51" s="50">
        <v>1</v>
      </c>
      <c r="F51" s="50" t="s">
        <v>361</v>
      </c>
      <c r="G51" s="50" t="s">
        <v>379</v>
      </c>
      <c r="H51" s="50" t="s">
        <v>361</v>
      </c>
    </row>
    <row r="52" spans="1:8" x14ac:dyDescent="0.2">
      <c r="A52" s="50">
        <v>51</v>
      </c>
      <c r="B52" s="50" t="s">
        <v>321</v>
      </c>
      <c r="C52" s="50">
        <v>13</v>
      </c>
      <c r="D52" s="50" t="s">
        <v>378</v>
      </c>
      <c r="E52" s="50">
        <v>1</v>
      </c>
      <c r="F52" s="50" t="s">
        <v>361</v>
      </c>
      <c r="G52" s="50" t="s">
        <v>379</v>
      </c>
      <c r="H52" s="50" t="s">
        <v>361</v>
      </c>
    </row>
    <row r="53" spans="1:8" x14ac:dyDescent="0.2">
      <c r="A53" s="50">
        <v>52</v>
      </c>
      <c r="B53" s="50" t="s">
        <v>329</v>
      </c>
      <c r="C53" s="50">
        <v>22</v>
      </c>
      <c r="D53" s="50" t="s">
        <v>363</v>
      </c>
      <c r="E53" s="50">
        <v>2</v>
      </c>
      <c r="F53" s="50" t="s">
        <v>364</v>
      </c>
      <c r="G53" s="50" t="s">
        <v>365</v>
      </c>
      <c r="H53" s="50" t="s">
        <v>366</v>
      </c>
    </row>
    <row r="54" spans="1:8" x14ac:dyDescent="0.2">
      <c r="A54" s="50">
        <v>53</v>
      </c>
      <c r="B54" s="50" t="s">
        <v>330</v>
      </c>
      <c r="C54" s="50">
        <v>13</v>
      </c>
      <c r="D54" s="50" t="s">
        <v>378</v>
      </c>
      <c r="E54" s="50">
        <v>1</v>
      </c>
      <c r="F54" s="50" t="s">
        <v>361</v>
      </c>
      <c r="G54" s="50" t="s">
        <v>379</v>
      </c>
      <c r="H54" s="50" t="s">
        <v>361</v>
      </c>
    </row>
    <row r="55" spans="1:8" x14ac:dyDescent="0.2">
      <c r="A55" s="50">
        <v>54</v>
      </c>
      <c r="B55" s="50" t="s">
        <v>331</v>
      </c>
      <c r="C55" s="50">
        <v>13</v>
      </c>
      <c r="D55" s="50" t="s">
        <v>378</v>
      </c>
      <c r="E55" s="50">
        <v>1</v>
      </c>
      <c r="F55" s="50" t="s">
        <v>361</v>
      </c>
      <c r="G55" s="50" t="s">
        <v>379</v>
      </c>
      <c r="H55" s="50" t="s">
        <v>361</v>
      </c>
    </row>
    <row r="56" spans="1:8" x14ac:dyDescent="0.2">
      <c r="A56" s="50">
        <v>55</v>
      </c>
      <c r="B56" s="50" t="s">
        <v>339</v>
      </c>
      <c r="C56" s="50">
        <v>21</v>
      </c>
      <c r="D56" s="50" t="s">
        <v>370</v>
      </c>
      <c r="E56" s="50">
        <v>2</v>
      </c>
      <c r="F56" s="50" t="s">
        <v>364</v>
      </c>
      <c r="G56" s="50" t="s">
        <v>371</v>
      </c>
      <c r="H56" s="50" t="s">
        <v>366</v>
      </c>
    </row>
    <row r="57" spans="1:8" x14ac:dyDescent="0.2">
      <c r="A57" s="50">
        <v>56</v>
      </c>
      <c r="B57" s="50" t="s">
        <v>342</v>
      </c>
      <c r="C57" s="50">
        <v>22</v>
      </c>
      <c r="D57" s="50" t="s">
        <v>363</v>
      </c>
      <c r="E57" s="50">
        <v>2</v>
      </c>
      <c r="F57" s="50" t="s">
        <v>364</v>
      </c>
      <c r="G57" s="50" t="s">
        <v>365</v>
      </c>
      <c r="H57" s="50" t="s">
        <v>366</v>
      </c>
    </row>
    <row r="58" spans="1:8" x14ac:dyDescent="0.2">
      <c r="A58" s="50">
        <v>57</v>
      </c>
      <c r="B58" s="50" t="s">
        <v>333</v>
      </c>
      <c r="C58" s="50">
        <v>12</v>
      </c>
      <c r="D58" s="50" t="s">
        <v>360</v>
      </c>
      <c r="E58" s="50">
        <v>1</v>
      </c>
      <c r="F58" s="50" t="s">
        <v>361</v>
      </c>
      <c r="G58" s="50" t="s">
        <v>362</v>
      </c>
      <c r="H58" s="50" t="s">
        <v>361</v>
      </c>
    </row>
    <row r="59" spans="1:8" x14ac:dyDescent="0.2">
      <c r="A59" s="50">
        <v>58</v>
      </c>
      <c r="B59" s="50" t="s">
        <v>332</v>
      </c>
      <c r="C59" s="50">
        <v>13</v>
      </c>
      <c r="D59" s="50" t="s">
        <v>378</v>
      </c>
      <c r="E59" s="50">
        <v>1</v>
      </c>
      <c r="F59" s="50" t="s">
        <v>361</v>
      </c>
      <c r="G59" s="50" t="s">
        <v>379</v>
      </c>
      <c r="H59" s="50" t="s">
        <v>361</v>
      </c>
    </row>
    <row r="60" spans="1:8" x14ac:dyDescent="0.2">
      <c r="A60" s="50">
        <v>59</v>
      </c>
      <c r="B60" s="50" t="s">
        <v>337</v>
      </c>
      <c r="C60" s="50">
        <v>22</v>
      </c>
      <c r="D60" s="50" t="s">
        <v>363</v>
      </c>
      <c r="E60" s="50">
        <v>2</v>
      </c>
      <c r="F60" s="50" t="s">
        <v>364</v>
      </c>
      <c r="G60" s="50" t="s">
        <v>365</v>
      </c>
      <c r="H60" s="50" t="s">
        <v>366</v>
      </c>
    </row>
    <row r="61" spans="1:8" x14ac:dyDescent="0.2">
      <c r="A61" s="50">
        <v>60</v>
      </c>
      <c r="B61" s="50" t="s">
        <v>343</v>
      </c>
      <c r="C61" s="50">
        <v>22</v>
      </c>
      <c r="D61" s="50" t="s">
        <v>363</v>
      </c>
      <c r="E61" s="50">
        <v>2</v>
      </c>
      <c r="F61" s="50" t="s">
        <v>364</v>
      </c>
      <c r="G61" s="50" t="s">
        <v>365</v>
      </c>
      <c r="H61" s="50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5DFAE-18B8-4991-8BBA-454DF0726566}">
  <dimension ref="A2:H295"/>
  <sheetViews>
    <sheetView workbookViewId="0">
      <selection activeCell="L20" sqref="L20"/>
    </sheetView>
  </sheetViews>
  <sheetFormatPr defaultColWidth="9.140625" defaultRowHeight="12.75" x14ac:dyDescent="0.2"/>
  <cols>
    <col min="1" max="1" width="9.140625" style="50"/>
    <col min="2" max="2" width="13.28515625" style="50" customWidth="1"/>
    <col min="3" max="3" width="6.85546875" style="50" customWidth="1"/>
    <col min="4" max="4" width="23.85546875" style="50" customWidth="1"/>
    <col min="5" max="5" width="6.140625" style="50" customWidth="1"/>
    <col min="6" max="6" width="17.42578125" style="50" customWidth="1"/>
    <col min="7" max="7" width="34.140625" style="50" customWidth="1"/>
    <col min="8" max="8" width="18.42578125" style="50" customWidth="1"/>
    <col min="9" max="16384" width="9.140625" style="50"/>
  </cols>
  <sheetData>
    <row r="2" spans="1:8" ht="15.75" x14ac:dyDescent="0.25">
      <c r="A2" s="85" t="s">
        <v>29</v>
      </c>
      <c r="B2" s="56"/>
      <c r="C2" s="56"/>
      <c r="D2" s="86"/>
      <c r="E2" s="86"/>
      <c r="F2" s="86"/>
      <c r="G2" s="86"/>
      <c r="H2" s="56"/>
    </row>
    <row r="3" spans="1:8" x14ac:dyDescent="0.2">
      <c r="A3" s="77"/>
      <c r="B3" s="77"/>
      <c r="C3" s="87" t="s">
        <v>30</v>
      </c>
      <c r="D3" s="87"/>
      <c r="E3" s="87" t="s">
        <v>31</v>
      </c>
      <c r="F3" s="87"/>
      <c r="G3" s="88" t="s">
        <v>32</v>
      </c>
      <c r="H3" s="89"/>
    </row>
    <row r="4" spans="1:8" x14ac:dyDescent="0.2">
      <c r="A4" s="69" t="s">
        <v>33</v>
      </c>
      <c r="B4" s="69" t="s">
        <v>34</v>
      </c>
      <c r="C4" s="69" t="s">
        <v>35</v>
      </c>
      <c r="D4" s="69" t="s">
        <v>36</v>
      </c>
      <c r="E4" s="69" t="s">
        <v>37</v>
      </c>
      <c r="F4" s="69" t="s">
        <v>38</v>
      </c>
      <c r="G4" s="90" t="s">
        <v>39</v>
      </c>
      <c r="H4" s="90" t="s">
        <v>38</v>
      </c>
    </row>
    <row r="5" spans="1:8" x14ac:dyDescent="0.2">
      <c r="A5" s="67">
        <v>114</v>
      </c>
      <c r="B5" s="67" t="s">
        <v>40</v>
      </c>
      <c r="C5" s="67">
        <v>30</v>
      </c>
      <c r="D5" s="67" t="s">
        <v>41</v>
      </c>
      <c r="E5" s="67">
        <v>3</v>
      </c>
      <c r="F5" s="67" t="s">
        <v>41</v>
      </c>
      <c r="G5" s="64" t="s">
        <v>41</v>
      </c>
      <c r="H5" s="64" t="s">
        <v>41</v>
      </c>
    </row>
    <row r="6" spans="1:8" x14ac:dyDescent="0.2">
      <c r="A6" s="67">
        <v>115</v>
      </c>
      <c r="B6" s="67" t="s">
        <v>42</v>
      </c>
      <c r="C6" s="67">
        <v>21</v>
      </c>
      <c r="D6" s="67" t="s">
        <v>43</v>
      </c>
      <c r="E6" s="67">
        <v>2</v>
      </c>
      <c r="F6" s="67" t="s">
        <v>44</v>
      </c>
      <c r="G6" s="64" t="s">
        <v>45</v>
      </c>
      <c r="H6" s="64" t="s">
        <v>46</v>
      </c>
    </row>
    <row r="7" spans="1:8" x14ac:dyDescent="0.2">
      <c r="A7" s="67">
        <v>117</v>
      </c>
      <c r="B7" s="67" t="s">
        <v>47</v>
      </c>
      <c r="C7" s="67">
        <v>21</v>
      </c>
      <c r="D7" s="67" t="s">
        <v>43</v>
      </c>
      <c r="E7" s="67">
        <v>2</v>
      </c>
      <c r="F7" s="67" t="s">
        <v>44</v>
      </c>
      <c r="G7" s="64" t="s">
        <v>45</v>
      </c>
      <c r="H7" s="64" t="s">
        <v>46</v>
      </c>
    </row>
    <row r="8" spans="1:8" x14ac:dyDescent="0.2">
      <c r="A8" s="67">
        <v>120</v>
      </c>
      <c r="B8" s="67" t="s">
        <v>48</v>
      </c>
      <c r="C8" s="67">
        <v>21</v>
      </c>
      <c r="D8" s="67" t="s">
        <v>43</v>
      </c>
      <c r="E8" s="67">
        <v>2</v>
      </c>
      <c r="F8" s="67" t="s">
        <v>44</v>
      </c>
      <c r="G8" s="64" t="s">
        <v>45</v>
      </c>
      <c r="H8" s="64" t="s">
        <v>46</v>
      </c>
    </row>
    <row r="9" spans="1:8" x14ac:dyDescent="0.2">
      <c r="A9" s="67">
        <v>123</v>
      </c>
      <c r="B9" s="67" t="s">
        <v>49</v>
      </c>
      <c r="C9" s="67">
        <v>30</v>
      </c>
      <c r="D9" s="67" t="s">
        <v>41</v>
      </c>
      <c r="E9" s="67">
        <v>3</v>
      </c>
      <c r="F9" s="67" t="s">
        <v>41</v>
      </c>
      <c r="G9" s="64" t="s">
        <v>41</v>
      </c>
      <c r="H9" s="64" t="s">
        <v>41</v>
      </c>
    </row>
    <row r="10" spans="1:8" x14ac:dyDescent="0.2">
      <c r="A10" s="67">
        <v>125</v>
      </c>
      <c r="B10" s="67" t="s">
        <v>50</v>
      </c>
      <c r="C10" s="67">
        <v>11</v>
      </c>
      <c r="D10" s="67" t="s">
        <v>51</v>
      </c>
      <c r="E10" s="67">
        <v>1</v>
      </c>
      <c r="F10" s="67" t="s">
        <v>52</v>
      </c>
      <c r="G10" s="64" t="s">
        <v>53</v>
      </c>
      <c r="H10" s="64" t="s">
        <v>52</v>
      </c>
    </row>
    <row r="11" spans="1:8" x14ac:dyDescent="0.2">
      <c r="A11" s="67">
        <v>126</v>
      </c>
      <c r="B11" s="67" t="s">
        <v>54</v>
      </c>
      <c r="C11" s="67">
        <v>30</v>
      </c>
      <c r="D11" s="67" t="s">
        <v>41</v>
      </c>
      <c r="E11" s="67">
        <v>3</v>
      </c>
      <c r="F11" s="67" t="s">
        <v>41</v>
      </c>
      <c r="G11" s="64" t="s">
        <v>41</v>
      </c>
      <c r="H11" s="64" t="s">
        <v>41</v>
      </c>
    </row>
    <row r="12" spans="1:8" x14ac:dyDescent="0.2">
      <c r="A12" s="67">
        <v>127</v>
      </c>
      <c r="B12" s="67" t="s">
        <v>55</v>
      </c>
      <c r="C12" s="67">
        <v>30</v>
      </c>
      <c r="D12" s="67" t="s">
        <v>41</v>
      </c>
      <c r="E12" s="67">
        <v>3</v>
      </c>
      <c r="F12" s="67" t="s">
        <v>41</v>
      </c>
      <c r="G12" s="64" t="s">
        <v>41</v>
      </c>
      <c r="H12" s="64" t="s">
        <v>41</v>
      </c>
    </row>
    <row r="13" spans="1:8" x14ac:dyDescent="0.2">
      <c r="A13" s="67">
        <v>128</v>
      </c>
      <c r="B13" s="67" t="s">
        <v>56</v>
      </c>
      <c r="C13" s="67">
        <v>30</v>
      </c>
      <c r="D13" s="67" t="s">
        <v>41</v>
      </c>
      <c r="E13" s="67">
        <v>3</v>
      </c>
      <c r="F13" s="67" t="s">
        <v>41</v>
      </c>
      <c r="G13" s="64" t="s">
        <v>41</v>
      </c>
      <c r="H13" s="64" t="s">
        <v>41</v>
      </c>
    </row>
    <row r="14" spans="1:8" x14ac:dyDescent="0.2">
      <c r="A14" s="67">
        <v>136</v>
      </c>
      <c r="B14" s="67" t="s">
        <v>57</v>
      </c>
      <c r="C14" s="67">
        <v>30</v>
      </c>
      <c r="D14" s="67" t="s">
        <v>41</v>
      </c>
      <c r="E14" s="67">
        <v>3</v>
      </c>
      <c r="F14" s="67" t="s">
        <v>41</v>
      </c>
      <c r="G14" s="64" t="s">
        <v>41</v>
      </c>
      <c r="H14" s="64" t="s">
        <v>41</v>
      </c>
    </row>
    <row r="15" spans="1:8" x14ac:dyDescent="0.2">
      <c r="A15" s="67">
        <v>138</v>
      </c>
      <c r="B15" s="67" t="s">
        <v>58</v>
      </c>
      <c r="C15" s="67">
        <v>30</v>
      </c>
      <c r="D15" s="67" t="s">
        <v>41</v>
      </c>
      <c r="E15" s="67">
        <v>3</v>
      </c>
      <c r="F15" s="67" t="s">
        <v>41</v>
      </c>
      <c r="G15" s="64" t="s">
        <v>41</v>
      </c>
      <c r="H15" s="64" t="s">
        <v>41</v>
      </c>
    </row>
    <row r="16" spans="1:8" x14ac:dyDescent="0.2">
      <c r="A16" s="67">
        <v>139</v>
      </c>
      <c r="B16" s="67" t="s">
        <v>59</v>
      </c>
      <c r="C16" s="67">
        <v>30</v>
      </c>
      <c r="D16" s="67" t="s">
        <v>41</v>
      </c>
      <c r="E16" s="67">
        <v>3</v>
      </c>
      <c r="F16" s="67" t="s">
        <v>41</v>
      </c>
      <c r="G16" s="64" t="s">
        <v>41</v>
      </c>
      <c r="H16" s="64" t="s">
        <v>41</v>
      </c>
    </row>
    <row r="17" spans="1:8" x14ac:dyDescent="0.2">
      <c r="A17" s="67">
        <v>140</v>
      </c>
      <c r="B17" s="67" t="s">
        <v>60</v>
      </c>
      <c r="C17" s="67">
        <v>21</v>
      </c>
      <c r="D17" s="67" t="s">
        <v>43</v>
      </c>
      <c r="E17" s="67">
        <v>2</v>
      </c>
      <c r="F17" s="67" t="s">
        <v>44</v>
      </c>
      <c r="G17" s="64" t="s">
        <v>45</v>
      </c>
      <c r="H17" s="64" t="s">
        <v>46</v>
      </c>
    </row>
    <row r="18" spans="1:8" x14ac:dyDescent="0.2">
      <c r="A18" s="67">
        <v>160</v>
      </c>
      <c r="B18" s="67" t="s">
        <v>61</v>
      </c>
      <c r="C18" s="67">
        <v>30</v>
      </c>
      <c r="D18" s="67" t="s">
        <v>41</v>
      </c>
      <c r="E18" s="67">
        <v>3</v>
      </c>
      <c r="F18" s="67" t="s">
        <v>41</v>
      </c>
      <c r="G18" s="64" t="s">
        <v>41</v>
      </c>
      <c r="H18" s="64" t="s">
        <v>41</v>
      </c>
    </row>
    <row r="19" spans="1:8" x14ac:dyDescent="0.2">
      <c r="A19" s="67">
        <v>162</v>
      </c>
      <c r="B19" s="67" t="s">
        <v>62</v>
      </c>
      <c r="C19" s="67">
        <v>30</v>
      </c>
      <c r="D19" s="67" t="s">
        <v>41</v>
      </c>
      <c r="E19" s="67">
        <v>3</v>
      </c>
      <c r="F19" s="67" t="s">
        <v>41</v>
      </c>
      <c r="G19" s="64" t="s">
        <v>41</v>
      </c>
      <c r="H19" s="64" t="s">
        <v>41</v>
      </c>
    </row>
    <row r="20" spans="1:8" x14ac:dyDescent="0.2">
      <c r="A20" s="67">
        <v>163</v>
      </c>
      <c r="B20" s="67" t="s">
        <v>63</v>
      </c>
      <c r="C20" s="67">
        <v>30</v>
      </c>
      <c r="D20" s="67" t="s">
        <v>41</v>
      </c>
      <c r="E20" s="67">
        <v>3</v>
      </c>
      <c r="F20" s="67" t="s">
        <v>41</v>
      </c>
      <c r="G20" s="64" t="s">
        <v>41</v>
      </c>
      <c r="H20" s="64" t="s">
        <v>41</v>
      </c>
    </row>
    <row r="21" spans="1:8" x14ac:dyDescent="0.2">
      <c r="A21" s="67">
        <v>180</v>
      </c>
      <c r="B21" s="67" t="s">
        <v>64</v>
      </c>
      <c r="C21" s="67">
        <v>30</v>
      </c>
      <c r="D21" s="67" t="s">
        <v>41</v>
      </c>
      <c r="E21" s="67">
        <v>3</v>
      </c>
      <c r="F21" s="67" t="s">
        <v>41</v>
      </c>
      <c r="G21" s="64" t="s">
        <v>41</v>
      </c>
      <c r="H21" s="64" t="s">
        <v>41</v>
      </c>
    </row>
    <row r="22" spans="1:8" x14ac:dyDescent="0.2">
      <c r="A22" s="67">
        <v>181</v>
      </c>
      <c r="B22" s="67" t="s">
        <v>65</v>
      </c>
      <c r="C22" s="67">
        <v>30</v>
      </c>
      <c r="D22" s="67" t="s">
        <v>41</v>
      </c>
      <c r="E22" s="67">
        <v>3</v>
      </c>
      <c r="F22" s="67" t="s">
        <v>41</v>
      </c>
      <c r="G22" s="64" t="s">
        <v>41</v>
      </c>
      <c r="H22" s="64" t="s">
        <v>41</v>
      </c>
    </row>
    <row r="23" spans="1:8" x14ac:dyDescent="0.2">
      <c r="A23" s="67">
        <v>182</v>
      </c>
      <c r="B23" s="67" t="s">
        <v>66</v>
      </c>
      <c r="C23" s="67">
        <v>30</v>
      </c>
      <c r="D23" s="67" t="s">
        <v>41</v>
      </c>
      <c r="E23" s="67">
        <v>3</v>
      </c>
      <c r="F23" s="67" t="s">
        <v>41</v>
      </c>
      <c r="G23" s="64" t="s">
        <v>41</v>
      </c>
      <c r="H23" s="64" t="s">
        <v>41</v>
      </c>
    </row>
    <row r="24" spans="1:8" x14ac:dyDescent="0.2">
      <c r="A24" s="67">
        <v>183</v>
      </c>
      <c r="B24" s="67" t="s">
        <v>67</v>
      </c>
      <c r="C24" s="67">
        <v>30</v>
      </c>
      <c r="D24" s="67" t="s">
        <v>41</v>
      </c>
      <c r="E24" s="67">
        <v>3</v>
      </c>
      <c r="F24" s="67" t="s">
        <v>41</v>
      </c>
      <c r="G24" s="64" t="s">
        <v>41</v>
      </c>
      <c r="H24" s="64" t="s">
        <v>41</v>
      </c>
    </row>
    <row r="25" spans="1:8" x14ac:dyDescent="0.2">
      <c r="A25" s="67">
        <v>184</v>
      </c>
      <c r="B25" s="67" t="s">
        <v>68</v>
      </c>
      <c r="C25" s="67">
        <v>30</v>
      </c>
      <c r="D25" s="67" t="s">
        <v>41</v>
      </c>
      <c r="E25" s="67">
        <v>3</v>
      </c>
      <c r="F25" s="67" t="s">
        <v>41</v>
      </c>
      <c r="G25" s="64" t="s">
        <v>41</v>
      </c>
      <c r="H25" s="64" t="s">
        <v>41</v>
      </c>
    </row>
    <row r="26" spans="1:8" x14ac:dyDescent="0.2">
      <c r="A26" s="67">
        <v>186</v>
      </c>
      <c r="B26" s="67" t="s">
        <v>69</v>
      </c>
      <c r="C26" s="67">
        <v>30</v>
      </c>
      <c r="D26" s="67" t="s">
        <v>41</v>
      </c>
      <c r="E26" s="67">
        <v>3</v>
      </c>
      <c r="F26" s="67" t="s">
        <v>41</v>
      </c>
      <c r="G26" s="64" t="s">
        <v>41</v>
      </c>
      <c r="H26" s="64" t="s">
        <v>41</v>
      </c>
    </row>
    <row r="27" spans="1:8" x14ac:dyDescent="0.2">
      <c r="A27" s="67">
        <v>187</v>
      </c>
      <c r="B27" s="67" t="s">
        <v>70</v>
      </c>
      <c r="C27" s="67">
        <v>21</v>
      </c>
      <c r="D27" s="67" t="s">
        <v>43</v>
      </c>
      <c r="E27" s="67">
        <v>2</v>
      </c>
      <c r="F27" s="67" t="s">
        <v>44</v>
      </c>
      <c r="G27" s="64" t="s">
        <v>45</v>
      </c>
      <c r="H27" s="64" t="s">
        <v>46</v>
      </c>
    </row>
    <row r="28" spans="1:8" x14ac:dyDescent="0.2">
      <c r="A28" s="67">
        <v>188</v>
      </c>
      <c r="B28" s="67" t="s">
        <v>71</v>
      </c>
      <c r="C28" s="67">
        <v>11</v>
      </c>
      <c r="D28" s="67" t="s">
        <v>51</v>
      </c>
      <c r="E28" s="67">
        <v>1</v>
      </c>
      <c r="F28" s="67" t="s">
        <v>52</v>
      </c>
      <c r="G28" s="64" t="s">
        <v>53</v>
      </c>
      <c r="H28" s="64" t="s">
        <v>52</v>
      </c>
    </row>
    <row r="29" spans="1:8" x14ac:dyDescent="0.2">
      <c r="A29" s="67">
        <v>191</v>
      </c>
      <c r="B29" s="67" t="s">
        <v>72</v>
      </c>
      <c r="C29" s="67">
        <v>30</v>
      </c>
      <c r="D29" s="67" t="s">
        <v>41</v>
      </c>
      <c r="E29" s="67">
        <v>3</v>
      </c>
      <c r="F29" s="67" t="s">
        <v>41</v>
      </c>
      <c r="G29" s="64" t="s">
        <v>41</v>
      </c>
      <c r="H29" s="64" t="s">
        <v>41</v>
      </c>
    </row>
    <row r="30" spans="1:8" x14ac:dyDescent="0.2">
      <c r="A30" s="67">
        <v>192</v>
      </c>
      <c r="B30" s="67" t="s">
        <v>73</v>
      </c>
      <c r="C30" s="67">
        <v>11</v>
      </c>
      <c r="D30" s="67" t="s">
        <v>51</v>
      </c>
      <c r="E30" s="67">
        <v>1</v>
      </c>
      <c r="F30" s="67" t="s">
        <v>52</v>
      </c>
      <c r="G30" s="64" t="s">
        <v>53</v>
      </c>
      <c r="H30" s="64" t="s">
        <v>52</v>
      </c>
    </row>
    <row r="31" spans="1:8" x14ac:dyDescent="0.2">
      <c r="A31" s="67">
        <v>305</v>
      </c>
      <c r="B31" s="67" t="s">
        <v>74</v>
      </c>
      <c r="C31" s="67">
        <v>21</v>
      </c>
      <c r="D31" s="67" t="s">
        <v>43</v>
      </c>
      <c r="E31" s="67">
        <v>2</v>
      </c>
      <c r="F31" s="67" t="s">
        <v>44</v>
      </c>
      <c r="G31" s="64" t="s">
        <v>45</v>
      </c>
      <c r="H31" s="64" t="s">
        <v>46</v>
      </c>
    </row>
    <row r="32" spans="1:8" x14ac:dyDescent="0.2">
      <c r="A32" s="67">
        <v>319</v>
      </c>
      <c r="B32" s="67" t="s">
        <v>75</v>
      </c>
      <c r="C32" s="67">
        <v>11</v>
      </c>
      <c r="D32" s="67" t="s">
        <v>51</v>
      </c>
      <c r="E32" s="67">
        <v>1</v>
      </c>
      <c r="F32" s="67" t="s">
        <v>52</v>
      </c>
      <c r="G32" s="64" t="s">
        <v>53</v>
      </c>
      <c r="H32" s="64" t="s">
        <v>52</v>
      </c>
    </row>
    <row r="33" spans="1:8" x14ac:dyDescent="0.2">
      <c r="A33" s="67">
        <v>330</v>
      </c>
      <c r="B33" s="67" t="s">
        <v>76</v>
      </c>
      <c r="C33" s="67">
        <v>21</v>
      </c>
      <c r="D33" s="67" t="s">
        <v>43</v>
      </c>
      <c r="E33" s="67">
        <v>2</v>
      </c>
      <c r="F33" s="67" t="s">
        <v>44</v>
      </c>
      <c r="G33" s="64" t="s">
        <v>45</v>
      </c>
      <c r="H33" s="64" t="s">
        <v>46</v>
      </c>
    </row>
    <row r="34" spans="1:8" x14ac:dyDescent="0.2">
      <c r="A34" s="67">
        <v>331</v>
      </c>
      <c r="B34" s="67" t="s">
        <v>77</v>
      </c>
      <c r="C34" s="67">
        <v>11</v>
      </c>
      <c r="D34" s="67" t="s">
        <v>51</v>
      </c>
      <c r="E34" s="67">
        <v>1</v>
      </c>
      <c r="F34" s="67" t="s">
        <v>52</v>
      </c>
      <c r="G34" s="64" t="s">
        <v>53</v>
      </c>
      <c r="H34" s="64" t="s">
        <v>52</v>
      </c>
    </row>
    <row r="35" spans="1:8" x14ac:dyDescent="0.2">
      <c r="A35" s="67">
        <v>360</v>
      </c>
      <c r="B35" s="67" t="s">
        <v>78</v>
      </c>
      <c r="C35" s="67">
        <v>11</v>
      </c>
      <c r="D35" s="67" t="s">
        <v>51</v>
      </c>
      <c r="E35" s="67">
        <v>1</v>
      </c>
      <c r="F35" s="67" t="s">
        <v>52</v>
      </c>
      <c r="G35" s="64" t="s">
        <v>53</v>
      </c>
      <c r="H35" s="64" t="s">
        <v>52</v>
      </c>
    </row>
    <row r="36" spans="1:8" x14ac:dyDescent="0.2">
      <c r="A36" s="67">
        <v>380</v>
      </c>
      <c r="B36" s="67" t="s">
        <v>79</v>
      </c>
      <c r="C36" s="67">
        <v>21</v>
      </c>
      <c r="D36" s="67" t="s">
        <v>43</v>
      </c>
      <c r="E36" s="67">
        <v>2</v>
      </c>
      <c r="F36" s="67" t="s">
        <v>44</v>
      </c>
      <c r="G36" s="64" t="s">
        <v>45</v>
      </c>
      <c r="H36" s="64" t="s">
        <v>46</v>
      </c>
    </row>
    <row r="37" spans="1:8" x14ac:dyDescent="0.2">
      <c r="A37" s="67">
        <v>381</v>
      </c>
      <c r="B37" s="67" t="s">
        <v>80</v>
      </c>
      <c r="C37" s="67">
        <v>21</v>
      </c>
      <c r="D37" s="67" t="s">
        <v>43</v>
      </c>
      <c r="E37" s="67">
        <v>2</v>
      </c>
      <c r="F37" s="67" t="s">
        <v>44</v>
      </c>
      <c r="G37" s="64" t="s">
        <v>45</v>
      </c>
      <c r="H37" s="64" t="s">
        <v>46</v>
      </c>
    </row>
    <row r="38" spans="1:8" x14ac:dyDescent="0.2">
      <c r="A38" s="67">
        <v>382</v>
      </c>
      <c r="B38" s="67" t="s">
        <v>81</v>
      </c>
      <c r="C38" s="67">
        <v>11</v>
      </c>
      <c r="D38" s="67" t="s">
        <v>51</v>
      </c>
      <c r="E38" s="67">
        <v>1</v>
      </c>
      <c r="F38" s="67" t="s">
        <v>52</v>
      </c>
      <c r="G38" s="64" t="s">
        <v>53</v>
      </c>
      <c r="H38" s="64" t="s">
        <v>52</v>
      </c>
    </row>
    <row r="39" spans="1:8" x14ac:dyDescent="0.2">
      <c r="A39" s="67">
        <v>428</v>
      </c>
      <c r="B39" s="67" t="s">
        <v>82</v>
      </c>
      <c r="C39" s="67">
        <v>12</v>
      </c>
      <c r="D39" s="67" t="s">
        <v>83</v>
      </c>
      <c r="E39" s="67">
        <v>1</v>
      </c>
      <c r="F39" s="67" t="s">
        <v>52</v>
      </c>
      <c r="G39" s="64" t="s">
        <v>84</v>
      </c>
      <c r="H39" s="64" t="s">
        <v>52</v>
      </c>
    </row>
    <row r="40" spans="1:8" x14ac:dyDescent="0.2">
      <c r="A40" s="67">
        <v>461</v>
      </c>
      <c r="B40" s="67" t="s">
        <v>85</v>
      </c>
      <c r="C40" s="67">
        <v>21</v>
      </c>
      <c r="D40" s="67" t="s">
        <v>43</v>
      </c>
      <c r="E40" s="67">
        <v>2</v>
      </c>
      <c r="F40" s="67" t="s">
        <v>44</v>
      </c>
      <c r="G40" s="64" t="s">
        <v>45</v>
      </c>
      <c r="H40" s="64" t="s">
        <v>46</v>
      </c>
    </row>
    <row r="41" spans="1:8" x14ac:dyDescent="0.2">
      <c r="A41" s="67">
        <v>480</v>
      </c>
      <c r="B41" s="67" t="s">
        <v>86</v>
      </c>
      <c r="C41" s="67">
        <v>21</v>
      </c>
      <c r="D41" s="67" t="s">
        <v>43</v>
      </c>
      <c r="E41" s="67">
        <v>2</v>
      </c>
      <c r="F41" s="67" t="s">
        <v>44</v>
      </c>
      <c r="G41" s="64" t="s">
        <v>45</v>
      </c>
      <c r="H41" s="64" t="s">
        <v>46</v>
      </c>
    </row>
    <row r="42" spans="1:8" x14ac:dyDescent="0.2">
      <c r="A42" s="67">
        <v>481</v>
      </c>
      <c r="B42" s="67" t="s">
        <v>87</v>
      </c>
      <c r="C42" s="67">
        <v>21</v>
      </c>
      <c r="D42" s="67" t="s">
        <v>43</v>
      </c>
      <c r="E42" s="67">
        <v>2</v>
      </c>
      <c r="F42" s="67" t="s">
        <v>44</v>
      </c>
      <c r="G42" s="64" t="s">
        <v>45</v>
      </c>
      <c r="H42" s="64" t="s">
        <v>46</v>
      </c>
    </row>
    <row r="43" spans="1:8" x14ac:dyDescent="0.2">
      <c r="A43" s="67">
        <v>482</v>
      </c>
      <c r="B43" s="67" t="s">
        <v>88</v>
      </c>
      <c r="C43" s="67">
        <v>11</v>
      </c>
      <c r="D43" s="67" t="s">
        <v>51</v>
      </c>
      <c r="E43" s="67">
        <v>1</v>
      </c>
      <c r="F43" s="67" t="s">
        <v>52</v>
      </c>
      <c r="G43" s="64" t="s">
        <v>53</v>
      </c>
      <c r="H43" s="64" t="s">
        <v>52</v>
      </c>
    </row>
    <row r="44" spans="1:8" x14ac:dyDescent="0.2">
      <c r="A44" s="67">
        <v>483</v>
      </c>
      <c r="B44" s="67" t="s">
        <v>89</v>
      </c>
      <c r="C44" s="67">
        <v>21</v>
      </c>
      <c r="D44" s="67" t="s">
        <v>43</v>
      </c>
      <c r="E44" s="67">
        <v>2</v>
      </c>
      <c r="F44" s="67" t="s">
        <v>44</v>
      </c>
      <c r="G44" s="64" t="s">
        <v>45</v>
      </c>
      <c r="H44" s="64" t="s">
        <v>46</v>
      </c>
    </row>
    <row r="45" spans="1:8" x14ac:dyDescent="0.2">
      <c r="A45" s="67">
        <v>484</v>
      </c>
      <c r="B45" s="67" t="s">
        <v>90</v>
      </c>
      <c r="C45" s="67">
        <v>21</v>
      </c>
      <c r="D45" s="67" t="s">
        <v>43</v>
      </c>
      <c r="E45" s="67">
        <v>2</v>
      </c>
      <c r="F45" s="67" t="s">
        <v>44</v>
      </c>
      <c r="G45" s="64" t="s">
        <v>45</v>
      </c>
      <c r="H45" s="64" t="s">
        <v>46</v>
      </c>
    </row>
    <row r="46" spans="1:8" x14ac:dyDescent="0.2">
      <c r="A46" s="67">
        <v>486</v>
      </c>
      <c r="B46" s="67" t="s">
        <v>91</v>
      </c>
      <c r="C46" s="67">
        <v>21</v>
      </c>
      <c r="D46" s="67" t="s">
        <v>43</v>
      </c>
      <c r="E46" s="67">
        <v>2</v>
      </c>
      <c r="F46" s="67" t="s">
        <v>44</v>
      </c>
      <c r="G46" s="64" t="s">
        <v>45</v>
      </c>
      <c r="H46" s="64" t="s">
        <v>46</v>
      </c>
    </row>
    <row r="47" spans="1:8" x14ac:dyDescent="0.2">
      <c r="A47" s="67">
        <v>488</v>
      </c>
      <c r="B47" s="67" t="s">
        <v>92</v>
      </c>
      <c r="C47" s="67">
        <v>11</v>
      </c>
      <c r="D47" s="67" t="s">
        <v>51</v>
      </c>
      <c r="E47" s="67">
        <v>1</v>
      </c>
      <c r="F47" s="67" t="s">
        <v>52</v>
      </c>
      <c r="G47" s="64" t="s">
        <v>53</v>
      </c>
      <c r="H47" s="64" t="s">
        <v>52</v>
      </c>
    </row>
    <row r="48" spans="1:8" x14ac:dyDescent="0.2">
      <c r="A48" s="67">
        <v>509</v>
      </c>
      <c r="B48" s="67" t="s">
        <v>93</v>
      </c>
      <c r="C48" s="67">
        <v>11</v>
      </c>
      <c r="D48" s="67" t="s">
        <v>51</v>
      </c>
      <c r="E48" s="67">
        <v>1</v>
      </c>
      <c r="F48" s="67" t="s">
        <v>52</v>
      </c>
      <c r="G48" s="64" t="s">
        <v>53</v>
      </c>
      <c r="H48" s="64" t="s">
        <v>52</v>
      </c>
    </row>
    <row r="49" spans="1:8" x14ac:dyDescent="0.2">
      <c r="A49" s="67">
        <v>512</v>
      </c>
      <c r="B49" s="67" t="s">
        <v>94</v>
      </c>
      <c r="C49" s="67">
        <v>12</v>
      </c>
      <c r="D49" s="67" t="s">
        <v>83</v>
      </c>
      <c r="E49" s="67">
        <v>1</v>
      </c>
      <c r="F49" s="67" t="s">
        <v>52</v>
      </c>
      <c r="G49" s="64" t="s">
        <v>84</v>
      </c>
      <c r="H49" s="64" t="s">
        <v>52</v>
      </c>
    </row>
    <row r="50" spans="1:8" x14ac:dyDescent="0.2">
      <c r="A50" s="67">
        <v>513</v>
      </c>
      <c r="B50" s="67" t="s">
        <v>95</v>
      </c>
      <c r="C50" s="67">
        <v>11</v>
      </c>
      <c r="D50" s="67" t="s">
        <v>51</v>
      </c>
      <c r="E50" s="67">
        <v>1</v>
      </c>
      <c r="F50" s="67" t="s">
        <v>52</v>
      </c>
      <c r="G50" s="64" t="s">
        <v>53</v>
      </c>
      <c r="H50" s="64" t="s">
        <v>52</v>
      </c>
    </row>
    <row r="51" spans="1:8" x14ac:dyDescent="0.2">
      <c r="A51" s="67">
        <v>560</v>
      </c>
      <c r="B51" s="67" t="s">
        <v>96</v>
      </c>
      <c r="C51" s="67">
        <v>11</v>
      </c>
      <c r="D51" s="67" t="s">
        <v>51</v>
      </c>
      <c r="E51" s="67">
        <v>1</v>
      </c>
      <c r="F51" s="67" t="s">
        <v>52</v>
      </c>
      <c r="G51" s="64" t="s">
        <v>53</v>
      </c>
      <c r="H51" s="64" t="s">
        <v>52</v>
      </c>
    </row>
    <row r="52" spans="1:8" x14ac:dyDescent="0.2">
      <c r="A52" s="67">
        <v>561</v>
      </c>
      <c r="B52" s="67" t="s">
        <v>97</v>
      </c>
      <c r="C52" s="67">
        <v>21</v>
      </c>
      <c r="D52" s="67" t="s">
        <v>43</v>
      </c>
      <c r="E52" s="67">
        <v>2</v>
      </c>
      <c r="F52" s="67" t="s">
        <v>44</v>
      </c>
      <c r="G52" s="64" t="s">
        <v>45</v>
      </c>
      <c r="H52" s="64" t="s">
        <v>46</v>
      </c>
    </row>
    <row r="53" spans="1:8" x14ac:dyDescent="0.2">
      <c r="A53" s="67">
        <v>562</v>
      </c>
      <c r="B53" s="67" t="s">
        <v>98</v>
      </c>
      <c r="C53" s="67">
        <v>21</v>
      </c>
      <c r="D53" s="67" t="s">
        <v>43</v>
      </c>
      <c r="E53" s="67">
        <v>2</v>
      </c>
      <c r="F53" s="67" t="s">
        <v>44</v>
      </c>
      <c r="G53" s="64" t="s">
        <v>45</v>
      </c>
      <c r="H53" s="64" t="s">
        <v>46</v>
      </c>
    </row>
    <row r="54" spans="1:8" x14ac:dyDescent="0.2">
      <c r="A54" s="67">
        <v>563</v>
      </c>
      <c r="B54" s="67" t="s">
        <v>99</v>
      </c>
      <c r="C54" s="67">
        <v>11</v>
      </c>
      <c r="D54" s="67" t="s">
        <v>51</v>
      </c>
      <c r="E54" s="67">
        <v>1</v>
      </c>
      <c r="F54" s="67" t="s">
        <v>52</v>
      </c>
      <c r="G54" s="64" t="s">
        <v>53</v>
      </c>
      <c r="H54" s="64" t="s">
        <v>52</v>
      </c>
    </row>
    <row r="55" spans="1:8" x14ac:dyDescent="0.2">
      <c r="A55" s="67">
        <v>580</v>
      </c>
      <c r="B55" s="67" t="s">
        <v>100</v>
      </c>
      <c r="C55" s="67">
        <v>21</v>
      </c>
      <c r="D55" s="67" t="s">
        <v>43</v>
      </c>
      <c r="E55" s="67">
        <v>2</v>
      </c>
      <c r="F55" s="67" t="s">
        <v>44</v>
      </c>
      <c r="G55" s="64" t="s">
        <v>45</v>
      </c>
      <c r="H55" s="64" t="s">
        <v>46</v>
      </c>
    </row>
    <row r="56" spans="1:8" x14ac:dyDescent="0.2">
      <c r="A56" s="67">
        <v>581</v>
      </c>
      <c r="B56" s="67" t="s">
        <v>101</v>
      </c>
      <c r="C56" s="67">
        <v>21</v>
      </c>
      <c r="D56" s="67" t="s">
        <v>43</v>
      </c>
      <c r="E56" s="67">
        <v>2</v>
      </c>
      <c r="F56" s="67" t="s">
        <v>44</v>
      </c>
      <c r="G56" s="64" t="s">
        <v>45</v>
      </c>
      <c r="H56" s="64" t="s">
        <v>46</v>
      </c>
    </row>
    <row r="57" spans="1:8" x14ac:dyDescent="0.2">
      <c r="A57" s="67">
        <v>582</v>
      </c>
      <c r="B57" s="67" t="s">
        <v>102</v>
      </c>
      <c r="C57" s="67">
        <v>11</v>
      </c>
      <c r="D57" s="67" t="s">
        <v>51</v>
      </c>
      <c r="E57" s="67">
        <v>1</v>
      </c>
      <c r="F57" s="67" t="s">
        <v>52</v>
      </c>
      <c r="G57" s="64" t="s">
        <v>53</v>
      </c>
      <c r="H57" s="64" t="s">
        <v>52</v>
      </c>
    </row>
    <row r="58" spans="1:8" x14ac:dyDescent="0.2">
      <c r="A58" s="67">
        <v>583</v>
      </c>
      <c r="B58" s="67" t="s">
        <v>103</v>
      </c>
      <c r="C58" s="67">
        <v>21</v>
      </c>
      <c r="D58" s="67" t="s">
        <v>43</v>
      </c>
      <c r="E58" s="67">
        <v>2</v>
      </c>
      <c r="F58" s="67" t="s">
        <v>44</v>
      </c>
      <c r="G58" s="64" t="s">
        <v>45</v>
      </c>
      <c r="H58" s="64" t="s">
        <v>46</v>
      </c>
    </row>
    <row r="59" spans="1:8" x14ac:dyDescent="0.2">
      <c r="A59" s="67">
        <v>584</v>
      </c>
      <c r="B59" s="67" t="s">
        <v>104</v>
      </c>
      <c r="C59" s="67">
        <v>21</v>
      </c>
      <c r="D59" s="67" t="s">
        <v>43</v>
      </c>
      <c r="E59" s="67">
        <v>2</v>
      </c>
      <c r="F59" s="67" t="s">
        <v>44</v>
      </c>
      <c r="G59" s="64" t="s">
        <v>45</v>
      </c>
      <c r="H59" s="64" t="s">
        <v>46</v>
      </c>
    </row>
    <row r="60" spans="1:8" x14ac:dyDescent="0.2">
      <c r="A60" s="67">
        <v>586</v>
      </c>
      <c r="B60" s="67" t="s">
        <v>105</v>
      </c>
      <c r="C60" s="67">
        <v>11</v>
      </c>
      <c r="D60" s="67" t="s">
        <v>51</v>
      </c>
      <c r="E60" s="67">
        <v>1</v>
      </c>
      <c r="F60" s="67" t="s">
        <v>52</v>
      </c>
      <c r="G60" s="64" t="s">
        <v>53</v>
      </c>
      <c r="H60" s="64" t="s">
        <v>52</v>
      </c>
    </row>
    <row r="61" spans="1:8" x14ac:dyDescent="0.2">
      <c r="A61" s="67">
        <v>604</v>
      </c>
      <c r="B61" s="67" t="s">
        <v>106</v>
      </c>
      <c r="C61" s="67">
        <v>11</v>
      </c>
      <c r="D61" s="67" t="s">
        <v>51</v>
      </c>
      <c r="E61" s="67">
        <v>1</v>
      </c>
      <c r="F61" s="67" t="s">
        <v>52</v>
      </c>
      <c r="G61" s="64" t="s">
        <v>53</v>
      </c>
      <c r="H61" s="64" t="s">
        <v>52</v>
      </c>
    </row>
    <row r="62" spans="1:8" x14ac:dyDescent="0.2">
      <c r="A62" s="67">
        <v>617</v>
      </c>
      <c r="B62" s="67" t="s">
        <v>107</v>
      </c>
      <c r="C62" s="67">
        <v>12</v>
      </c>
      <c r="D62" s="67" t="s">
        <v>83</v>
      </c>
      <c r="E62" s="67">
        <v>1</v>
      </c>
      <c r="F62" s="67" t="s">
        <v>52</v>
      </c>
      <c r="G62" s="64" t="s">
        <v>84</v>
      </c>
      <c r="H62" s="64" t="s">
        <v>52</v>
      </c>
    </row>
    <row r="63" spans="1:8" x14ac:dyDescent="0.2">
      <c r="A63" s="67">
        <v>642</v>
      </c>
      <c r="B63" s="67" t="s">
        <v>108</v>
      </c>
      <c r="C63" s="67">
        <v>21</v>
      </c>
      <c r="D63" s="67" t="s">
        <v>43</v>
      </c>
      <c r="E63" s="67">
        <v>2</v>
      </c>
      <c r="F63" s="67" t="s">
        <v>44</v>
      </c>
      <c r="G63" s="64" t="s">
        <v>45</v>
      </c>
      <c r="H63" s="64" t="s">
        <v>46</v>
      </c>
    </row>
    <row r="64" spans="1:8" x14ac:dyDescent="0.2">
      <c r="A64" s="67">
        <v>643</v>
      </c>
      <c r="B64" s="67" t="s">
        <v>109</v>
      </c>
      <c r="C64" s="67">
        <v>21</v>
      </c>
      <c r="D64" s="67" t="s">
        <v>43</v>
      </c>
      <c r="E64" s="67">
        <v>2</v>
      </c>
      <c r="F64" s="67" t="s">
        <v>44</v>
      </c>
      <c r="G64" s="64" t="s">
        <v>45</v>
      </c>
      <c r="H64" s="64" t="s">
        <v>46</v>
      </c>
    </row>
    <row r="65" spans="1:8" x14ac:dyDescent="0.2">
      <c r="A65" s="67">
        <v>662</v>
      </c>
      <c r="B65" s="67" t="s">
        <v>110</v>
      </c>
      <c r="C65" s="67">
        <v>12</v>
      </c>
      <c r="D65" s="67" t="s">
        <v>83</v>
      </c>
      <c r="E65" s="67">
        <v>1</v>
      </c>
      <c r="F65" s="67" t="s">
        <v>52</v>
      </c>
      <c r="G65" s="64" t="s">
        <v>84</v>
      </c>
      <c r="H65" s="64" t="s">
        <v>52</v>
      </c>
    </row>
    <row r="66" spans="1:8" x14ac:dyDescent="0.2">
      <c r="A66" s="67">
        <v>665</v>
      </c>
      <c r="B66" s="67" t="s">
        <v>111</v>
      </c>
      <c r="C66" s="67">
        <v>11</v>
      </c>
      <c r="D66" s="67" t="s">
        <v>51</v>
      </c>
      <c r="E66" s="67">
        <v>1</v>
      </c>
      <c r="F66" s="67" t="s">
        <v>52</v>
      </c>
      <c r="G66" s="64" t="s">
        <v>53</v>
      </c>
      <c r="H66" s="64" t="s">
        <v>52</v>
      </c>
    </row>
    <row r="67" spans="1:8" x14ac:dyDescent="0.2">
      <c r="A67" s="67">
        <v>680</v>
      </c>
      <c r="B67" s="67" t="s">
        <v>112</v>
      </c>
      <c r="C67" s="67">
        <v>21</v>
      </c>
      <c r="D67" s="67" t="s">
        <v>43</v>
      </c>
      <c r="E67" s="67">
        <v>2</v>
      </c>
      <c r="F67" s="67" t="s">
        <v>44</v>
      </c>
      <c r="G67" s="64" t="s">
        <v>45</v>
      </c>
      <c r="H67" s="64" t="s">
        <v>46</v>
      </c>
    </row>
    <row r="68" spans="1:8" x14ac:dyDescent="0.2">
      <c r="A68" s="67">
        <v>682</v>
      </c>
      <c r="B68" s="67" t="s">
        <v>113</v>
      </c>
      <c r="C68" s="67">
        <v>21</v>
      </c>
      <c r="D68" s="67" t="s">
        <v>43</v>
      </c>
      <c r="E68" s="67">
        <v>2</v>
      </c>
      <c r="F68" s="67" t="s">
        <v>44</v>
      </c>
      <c r="G68" s="64" t="s">
        <v>45</v>
      </c>
      <c r="H68" s="64" t="s">
        <v>46</v>
      </c>
    </row>
    <row r="69" spans="1:8" x14ac:dyDescent="0.2">
      <c r="A69" s="67">
        <v>683</v>
      </c>
      <c r="B69" s="67" t="s">
        <v>114</v>
      </c>
      <c r="C69" s="67">
        <v>21</v>
      </c>
      <c r="D69" s="67" t="s">
        <v>43</v>
      </c>
      <c r="E69" s="67">
        <v>2</v>
      </c>
      <c r="F69" s="67" t="s">
        <v>44</v>
      </c>
      <c r="G69" s="64" t="s">
        <v>45</v>
      </c>
      <c r="H69" s="64" t="s">
        <v>46</v>
      </c>
    </row>
    <row r="70" spans="1:8" x14ac:dyDescent="0.2">
      <c r="A70" s="67">
        <v>684</v>
      </c>
      <c r="B70" s="67" t="s">
        <v>115</v>
      </c>
      <c r="C70" s="67">
        <v>12</v>
      </c>
      <c r="D70" s="67" t="s">
        <v>83</v>
      </c>
      <c r="E70" s="67">
        <v>1</v>
      </c>
      <c r="F70" s="67" t="s">
        <v>52</v>
      </c>
      <c r="G70" s="64" t="s">
        <v>84</v>
      </c>
      <c r="H70" s="64" t="s">
        <v>52</v>
      </c>
    </row>
    <row r="71" spans="1:8" x14ac:dyDescent="0.2">
      <c r="A71" s="67">
        <v>685</v>
      </c>
      <c r="B71" s="67" t="s">
        <v>116</v>
      </c>
      <c r="C71" s="67">
        <v>12</v>
      </c>
      <c r="D71" s="67" t="s">
        <v>83</v>
      </c>
      <c r="E71" s="67">
        <v>1</v>
      </c>
      <c r="F71" s="67" t="s">
        <v>52</v>
      </c>
      <c r="G71" s="64" t="s">
        <v>84</v>
      </c>
      <c r="H71" s="64" t="s">
        <v>52</v>
      </c>
    </row>
    <row r="72" spans="1:8" x14ac:dyDescent="0.2">
      <c r="A72" s="67">
        <v>686</v>
      </c>
      <c r="B72" s="67" t="s">
        <v>117</v>
      </c>
      <c r="C72" s="67">
        <v>21</v>
      </c>
      <c r="D72" s="67" t="s">
        <v>43</v>
      </c>
      <c r="E72" s="67">
        <v>2</v>
      </c>
      <c r="F72" s="67" t="s">
        <v>44</v>
      </c>
      <c r="G72" s="64" t="s">
        <v>45</v>
      </c>
      <c r="H72" s="64" t="s">
        <v>46</v>
      </c>
    </row>
    <row r="73" spans="1:8" x14ac:dyDescent="0.2">
      <c r="A73" s="67">
        <v>687</v>
      </c>
      <c r="B73" s="67" t="s">
        <v>118</v>
      </c>
      <c r="C73" s="67">
        <v>22</v>
      </c>
      <c r="D73" s="67" t="s">
        <v>119</v>
      </c>
      <c r="E73" s="67">
        <v>2</v>
      </c>
      <c r="F73" s="67" t="s">
        <v>44</v>
      </c>
      <c r="G73" s="64" t="s">
        <v>120</v>
      </c>
      <c r="H73" s="64" t="s">
        <v>46</v>
      </c>
    </row>
    <row r="74" spans="1:8" x14ac:dyDescent="0.2">
      <c r="A74" s="67">
        <v>760</v>
      </c>
      <c r="B74" s="67" t="s">
        <v>121</v>
      </c>
      <c r="C74" s="67">
        <v>11</v>
      </c>
      <c r="D74" s="67" t="s">
        <v>51</v>
      </c>
      <c r="E74" s="67">
        <v>1</v>
      </c>
      <c r="F74" s="67" t="s">
        <v>52</v>
      </c>
      <c r="G74" s="64" t="s">
        <v>53</v>
      </c>
      <c r="H74" s="64" t="s">
        <v>52</v>
      </c>
    </row>
    <row r="75" spans="1:8" x14ac:dyDescent="0.2">
      <c r="A75" s="67">
        <v>761</v>
      </c>
      <c r="B75" s="67" t="s">
        <v>122</v>
      </c>
      <c r="C75" s="67">
        <v>11</v>
      </c>
      <c r="D75" s="67" t="s">
        <v>51</v>
      </c>
      <c r="E75" s="67">
        <v>1</v>
      </c>
      <c r="F75" s="67" t="s">
        <v>52</v>
      </c>
      <c r="G75" s="64" t="s">
        <v>53</v>
      </c>
      <c r="H75" s="64" t="s">
        <v>52</v>
      </c>
    </row>
    <row r="76" spans="1:8" x14ac:dyDescent="0.2">
      <c r="A76" s="67">
        <v>763</v>
      </c>
      <c r="B76" s="67" t="s">
        <v>123</v>
      </c>
      <c r="C76" s="67">
        <v>11</v>
      </c>
      <c r="D76" s="67" t="s">
        <v>51</v>
      </c>
      <c r="E76" s="67">
        <v>1</v>
      </c>
      <c r="F76" s="67" t="s">
        <v>52</v>
      </c>
      <c r="G76" s="64" t="s">
        <v>53</v>
      </c>
      <c r="H76" s="64" t="s">
        <v>52</v>
      </c>
    </row>
    <row r="77" spans="1:8" x14ac:dyDescent="0.2">
      <c r="A77" s="67">
        <v>764</v>
      </c>
      <c r="B77" s="67" t="s">
        <v>124</v>
      </c>
      <c r="C77" s="67">
        <v>11</v>
      </c>
      <c r="D77" s="67" t="s">
        <v>51</v>
      </c>
      <c r="E77" s="67">
        <v>1</v>
      </c>
      <c r="F77" s="67" t="s">
        <v>52</v>
      </c>
      <c r="G77" s="64" t="s">
        <v>53</v>
      </c>
      <c r="H77" s="64" t="s">
        <v>52</v>
      </c>
    </row>
    <row r="78" spans="1:8" x14ac:dyDescent="0.2">
      <c r="A78" s="67">
        <v>765</v>
      </c>
      <c r="B78" s="67" t="s">
        <v>125</v>
      </c>
      <c r="C78" s="67">
        <v>21</v>
      </c>
      <c r="D78" s="67" t="s">
        <v>43</v>
      </c>
      <c r="E78" s="67">
        <v>2</v>
      </c>
      <c r="F78" s="67" t="s">
        <v>44</v>
      </c>
      <c r="G78" s="64" t="s">
        <v>45</v>
      </c>
      <c r="H78" s="64" t="s">
        <v>46</v>
      </c>
    </row>
    <row r="79" spans="1:8" x14ac:dyDescent="0.2">
      <c r="A79" s="67">
        <v>767</v>
      </c>
      <c r="B79" s="67" t="s">
        <v>126</v>
      </c>
      <c r="C79" s="67">
        <v>11</v>
      </c>
      <c r="D79" s="67" t="s">
        <v>51</v>
      </c>
      <c r="E79" s="67">
        <v>1</v>
      </c>
      <c r="F79" s="67" t="s">
        <v>52</v>
      </c>
      <c r="G79" s="64" t="s">
        <v>53</v>
      </c>
      <c r="H79" s="64" t="s">
        <v>52</v>
      </c>
    </row>
    <row r="80" spans="1:8" x14ac:dyDescent="0.2">
      <c r="A80" s="67">
        <v>780</v>
      </c>
      <c r="B80" s="67" t="s">
        <v>127</v>
      </c>
      <c r="C80" s="67">
        <v>21</v>
      </c>
      <c r="D80" s="67" t="s">
        <v>43</v>
      </c>
      <c r="E80" s="67">
        <v>2</v>
      </c>
      <c r="F80" s="67" t="s">
        <v>44</v>
      </c>
      <c r="G80" s="64" t="s">
        <v>45</v>
      </c>
      <c r="H80" s="64" t="s">
        <v>46</v>
      </c>
    </row>
    <row r="81" spans="1:8" x14ac:dyDescent="0.2">
      <c r="A81" s="67">
        <v>781</v>
      </c>
      <c r="B81" s="67" t="s">
        <v>128</v>
      </c>
      <c r="C81" s="67">
        <v>21</v>
      </c>
      <c r="D81" s="67" t="s">
        <v>43</v>
      </c>
      <c r="E81" s="67">
        <v>2</v>
      </c>
      <c r="F81" s="67" t="s">
        <v>44</v>
      </c>
      <c r="G81" s="64" t="s">
        <v>45</v>
      </c>
      <c r="H81" s="64" t="s">
        <v>46</v>
      </c>
    </row>
    <row r="82" spans="1:8" x14ac:dyDescent="0.2">
      <c r="A82" s="67">
        <v>821</v>
      </c>
      <c r="B82" s="67" t="s">
        <v>129</v>
      </c>
      <c r="C82" s="67">
        <v>12</v>
      </c>
      <c r="D82" s="67" t="s">
        <v>83</v>
      </c>
      <c r="E82" s="67">
        <v>1</v>
      </c>
      <c r="F82" s="67" t="s">
        <v>52</v>
      </c>
      <c r="G82" s="64" t="s">
        <v>84</v>
      </c>
      <c r="H82" s="64" t="s">
        <v>52</v>
      </c>
    </row>
    <row r="83" spans="1:8" x14ac:dyDescent="0.2">
      <c r="A83" s="67">
        <v>834</v>
      </c>
      <c r="B83" s="67" t="s">
        <v>130</v>
      </c>
      <c r="C83" s="67">
        <v>11</v>
      </c>
      <c r="D83" s="67" t="s">
        <v>51</v>
      </c>
      <c r="E83" s="67">
        <v>1</v>
      </c>
      <c r="F83" s="67" t="s">
        <v>52</v>
      </c>
      <c r="G83" s="64" t="s">
        <v>53</v>
      </c>
      <c r="H83" s="64" t="s">
        <v>52</v>
      </c>
    </row>
    <row r="84" spans="1:8" x14ac:dyDescent="0.2">
      <c r="A84" s="67">
        <v>840</v>
      </c>
      <c r="B84" s="67" t="s">
        <v>131</v>
      </c>
      <c r="C84" s="67">
        <v>11</v>
      </c>
      <c r="D84" s="67" t="s">
        <v>51</v>
      </c>
      <c r="E84" s="67">
        <v>1</v>
      </c>
      <c r="F84" s="67" t="s">
        <v>52</v>
      </c>
      <c r="G84" s="64" t="s">
        <v>53</v>
      </c>
      <c r="H84" s="64" t="s">
        <v>52</v>
      </c>
    </row>
    <row r="85" spans="1:8" x14ac:dyDescent="0.2">
      <c r="A85" s="67">
        <v>860</v>
      </c>
      <c r="B85" s="67" t="s">
        <v>132</v>
      </c>
      <c r="C85" s="67">
        <v>12</v>
      </c>
      <c r="D85" s="67" t="s">
        <v>83</v>
      </c>
      <c r="E85" s="67">
        <v>1</v>
      </c>
      <c r="F85" s="67" t="s">
        <v>52</v>
      </c>
      <c r="G85" s="64" t="s">
        <v>84</v>
      </c>
      <c r="H85" s="64" t="s">
        <v>52</v>
      </c>
    </row>
    <row r="86" spans="1:8" x14ac:dyDescent="0.2">
      <c r="A86" s="67">
        <v>861</v>
      </c>
      <c r="B86" s="67" t="s">
        <v>133</v>
      </c>
      <c r="C86" s="67">
        <v>11</v>
      </c>
      <c r="D86" s="67" t="s">
        <v>51</v>
      </c>
      <c r="E86" s="67">
        <v>1</v>
      </c>
      <c r="F86" s="67" t="s">
        <v>52</v>
      </c>
      <c r="G86" s="64" t="s">
        <v>53</v>
      </c>
      <c r="H86" s="64" t="s">
        <v>52</v>
      </c>
    </row>
    <row r="87" spans="1:8" x14ac:dyDescent="0.2">
      <c r="A87" s="67">
        <v>862</v>
      </c>
      <c r="B87" s="67" t="s">
        <v>134</v>
      </c>
      <c r="C87" s="67">
        <v>11</v>
      </c>
      <c r="D87" s="67" t="s">
        <v>51</v>
      </c>
      <c r="E87" s="67">
        <v>1</v>
      </c>
      <c r="F87" s="67" t="s">
        <v>52</v>
      </c>
      <c r="G87" s="64" t="s">
        <v>53</v>
      </c>
      <c r="H87" s="64" t="s">
        <v>52</v>
      </c>
    </row>
    <row r="88" spans="1:8" x14ac:dyDescent="0.2">
      <c r="A88" s="67">
        <v>880</v>
      </c>
      <c r="B88" s="67" t="s">
        <v>135</v>
      </c>
      <c r="C88" s="67">
        <v>21</v>
      </c>
      <c r="D88" s="67" t="s">
        <v>43</v>
      </c>
      <c r="E88" s="67">
        <v>2</v>
      </c>
      <c r="F88" s="67" t="s">
        <v>44</v>
      </c>
      <c r="G88" s="64" t="s">
        <v>45</v>
      </c>
      <c r="H88" s="64" t="s">
        <v>46</v>
      </c>
    </row>
    <row r="89" spans="1:8" x14ac:dyDescent="0.2">
      <c r="A89" s="67">
        <v>881</v>
      </c>
      <c r="B89" s="67" t="s">
        <v>136</v>
      </c>
      <c r="C89" s="67">
        <v>21</v>
      </c>
      <c r="D89" s="67" t="s">
        <v>43</v>
      </c>
      <c r="E89" s="67">
        <v>2</v>
      </c>
      <c r="F89" s="67" t="s">
        <v>44</v>
      </c>
      <c r="G89" s="64" t="s">
        <v>45</v>
      </c>
      <c r="H89" s="64" t="s">
        <v>46</v>
      </c>
    </row>
    <row r="90" spans="1:8" x14ac:dyDescent="0.2">
      <c r="A90" s="67">
        <v>882</v>
      </c>
      <c r="B90" s="67" t="s">
        <v>137</v>
      </c>
      <c r="C90" s="67">
        <v>22</v>
      </c>
      <c r="D90" s="67" t="s">
        <v>119</v>
      </c>
      <c r="E90" s="67">
        <v>2</v>
      </c>
      <c r="F90" s="67" t="s">
        <v>44</v>
      </c>
      <c r="G90" s="64" t="s">
        <v>120</v>
      </c>
      <c r="H90" s="64" t="s">
        <v>46</v>
      </c>
    </row>
    <row r="91" spans="1:8" x14ac:dyDescent="0.2">
      <c r="A91" s="67">
        <v>883</v>
      </c>
      <c r="B91" s="67" t="s">
        <v>138</v>
      </c>
      <c r="C91" s="67">
        <v>22</v>
      </c>
      <c r="D91" s="67" t="s">
        <v>119</v>
      </c>
      <c r="E91" s="67">
        <v>2</v>
      </c>
      <c r="F91" s="67" t="s">
        <v>44</v>
      </c>
      <c r="G91" s="64" t="s">
        <v>120</v>
      </c>
      <c r="H91" s="64" t="s">
        <v>46</v>
      </c>
    </row>
    <row r="92" spans="1:8" x14ac:dyDescent="0.2">
      <c r="A92" s="67">
        <v>884</v>
      </c>
      <c r="B92" s="67" t="s">
        <v>139</v>
      </c>
      <c r="C92" s="67">
        <v>22</v>
      </c>
      <c r="D92" s="67" t="s">
        <v>119</v>
      </c>
      <c r="E92" s="67">
        <v>2</v>
      </c>
      <c r="F92" s="67" t="s">
        <v>44</v>
      </c>
      <c r="G92" s="64" t="s">
        <v>120</v>
      </c>
      <c r="H92" s="64" t="s">
        <v>46</v>
      </c>
    </row>
    <row r="93" spans="1:8" x14ac:dyDescent="0.2">
      <c r="A93" s="67">
        <v>885</v>
      </c>
      <c r="B93" s="67" t="s">
        <v>140</v>
      </c>
      <c r="C93" s="67">
        <v>11</v>
      </c>
      <c r="D93" s="67" t="s">
        <v>51</v>
      </c>
      <c r="E93" s="67">
        <v>1</v>
      </c>
      <c r="F93" s="67" t="s">
        <v>52</v>
      </c>
      <c r="G93" s="64" t="s">
        <v>53</v>
      </c>
      <c r="H93" s="64" t="s">
        <v>52</v>
      </c>
    </row>
    <row r="94" spans="1:8" x14ac:dyDescent="0.2">
      <c r="A94" s="67">
        <v>980</v>
      </c>
      <c r="B94" s="67" t="s">
        <v>141</v>
      </c>
      <c r="C94" s="67">
        <v>12</v>
      </c>
      <c r="D94" s="67" t="s">
        <v>83</v>
      </c>
      <c r="E94" s="67">
        <v>1</v>
      </c>
      <c r="F94" s="67" t="s">
        <v>52</v>
      </c>
      <c r="G94" s="64" t="s">
        <v>84</v>
      </c>
      <c r="H94" s="64" t="s">
        <v>52</v>
      </c>
    </row>
    <row r="95" spans="1:8" x14ac:dyDescent="0.2">
      <c r="A95" s="67">
        <v>1060</v>
      </c>
      <c r="B95" s="67" t="s">
        <v>142</v>
      </c>
      <c r="C95" s="67">
        <v>22</v>
      </c>
      <c r="D95" s="67" t="s">
        <v>119</v>
      </c>
      <c r="E95" s="67">
        <v>2</v>
      </c>
      <c r="F95" s="67" t="s">
        <v>44</v>
      </c>
      <c r="G95" s="64" t="s">
        <v>120</v>
      </c>
      <c r="H95" s="64" t="s">
        <v>46</v>
      </c>
    </row>
    <row r="96" spans="1:8" x14ac:dyDescent="0.2">
      <c r="A96" s="67">
        <v>1080</v>
      </c>
      <c r="B96" s="67" t="s">
        <v>143</v>
      </c>
      <c r="C96" s="67">
        <v>22</v>
      </c>
      <c r="D96" s="67" t="s">
        <v>119</v>
      </c>
      <c r="E96" s="67">
        <v>2</v>
      </c>
      <c r="F96" s="67" t="s">
        <v>44</v>
      </c>
      <c r="G96" s="64" t="s">
        <v>120</v>
      </c>
      <c r="H96" s="64" t="s">
        <v>46</v>
      </c>
    </row>
    <row r="97" spans="1:8" x14ac:dyDescent="0.2">
      <c r="A97" s="67">
        <v>1081</v>
      </c>
      <c r="B97" s="67" t="s">
        <v>144</v>
      </c>
      <c r="C97" s="67">
        <v>12</v>
      </c>
      <c r="D97" s="67" t="s">
        <v>83</v>
      </c>
      <c r="E97" s="67">
        <v>1</v>
      </c>
      <c r="F97" s="67" t="s">
        <v>52</v>
      </c>
      <c r="G97" s="64" t="s">
        <v>84</v>
      </c>
      <c r="H97" s="64" t="s">
        <v>52</v>
      </c>
    </row>
    <row r="98" spans="1:8" x14ac:dyDescent="0.2">
      <c r="A98" s="67">
        <v>1082</v>
      </c>
      <c r="B98" s="67" t="s">
        <v>145</v>
      </c>
      <c r="C98" s="67">
        <v>22</v>
      </c>
      <c r="D98" s="67" t="s">
        <v>119</v>
      </c>
      <c r="E98" s="67">
        <v>2</v>
      </c>
      <c r="F98" s="67" t="s">
        <v>44</v>
      </c>
      <c r="G98" s="64" t="s">
        <v>120</v>
      </c>
      <c r="H98" s="64" t="s">
        <v>46</v>
      </c>
    </row>
    <row r="99" spans="1:8" x14ac:dyDescent="0.2">
      <c r="A99" s="67">
        <v>1083</v>
      </c>
      <c r="B99" s="67" t="s">
        <v>146</v>
      </c>
      <c r="C99" s="67">
        <v>12</v>
      </c>
      <c r="D99" s="67" t="s">
        <v>83</v>
      </c>
      <c r="E99" s="67">
        <v>1</v>
      </c>
      <c r="F99" s="67" t="s">
        <v>52</v>
      </c>
      <c r="G99" s="64" t="s">
        <v>84</v>
      </c>
      <c r="H99" s="64" t="s">
        <v>52</v>
      </c>
    </row>
    <row r="100" spans="1:8" x14ac:dyDescent="0.2">
      <c r="A100" s="67">
        <v>1214</v>
      </c>
      <c r="B100" s="67" t="s">
        <v>147</v>
      </c>
      <c r="C100" s="67">
        <v>11</v>
      </c>
      <c r="D100" s="67" t="s">
        <v>51</v>
      </c>
      <c r="E100" s="67">
        <v>1</v>
      </c>
      <c r="F100" s="67" t="s">
        <v>52</v>
      </c>
      <c r="G100" s="64" t="s">
        <v>53</v>
      </c>
      <c r="H100" s="64" t="s">
        <v>52</v>
      </c>
    </row>
    <row r="101" spans="1:8" x14ac:dyDescent="0.2">
      <c r="A101" s="67">
        <v>1230</v>
      </c>
      <c r="B101" s="67" t="s">
        <v>148</v>
      </c>
      <c r="C101" s="67">
        <v>30</v>
      </c>
      <c r="D101" s="67" t="s">
        <v>41</v>
      </c>
      <c r="E101" s="67">
        <v>3</v>
      </c>
      <c r="F101" s="67" t="s">
        <v>41</v>
      </c>
      <c r="G101" s="64" t="s">
        <v>41</v>
      </c>
      <c r="H101" s="64" t="s">
        <v>41</v>
      </c>
    </row>
    <row r="102" spans="1:8" x14ac:dyDescent="0.2">
      <c r="A102" s="67">
        <v>1231</v>
      </c>
      <c r="B102" s="67" t="s">
        <v>149</v>
      </c>
      <c r="C102" s="67">
        <v>30</v>
      </c>
      <c r="D102" s="67" t="s">
        <v>41</v>
      </c>
      <c r="E102" s="67">
        <v>3</v>
      </c>
      <c r="F102" s="67" t="s">
        <v>41</v>
      </c>
      <c r="G102" s="64" t="s">
        <v>41</v>
      </c>
      <c r="H102" s="64" t="s">
        <v>41</v>
      </c>
    </row>
    <row r="103" spans="1:8" x14ac:dyDescent="0.2">
      <c r="A103" s="67">
        <v>1233</v>
      </c>
      <c r="B103" s="67" t="s">
        <v>150</v>
      </c>
      <c r="C103" s="67">
        <v>21</v>
      </c>
      <c r="D103" s="67" t="s">
        <v>43</v>
      </c>
      <c r="E103" s="67">
        <v>2</v>
      </c>
      <c r="F103" s="67" t="s">
        <v>44</v>
      </c>
      <c r="G103" s="64" t="s">
        <v>45</v>
      </c>
      <c r="H103" s="64" t="s">
        <v>46</v>
      </c>
    </row>
    <row r="104" spans="1:8" x14ac:dyDescent="0.2">
      <c r="A104" s="67">
        <v>1256</v>
      </c>
      <c r="B104" s="67" t="s">
        <v>151</v>
      </c>
      <c r="C104" s="67">
        <v>12</v>
      </c>
      <c r="D104" s="67" t="s">
        <v>83</v>
      </c>
      <c r="E104" s="67">
        <v>1</v>
      </c>
      <c r="F104" s="67" t="s">
        <v>52</v>
      </c>
      <c r="G104" s="64" t="s">
        <v>84</v>
      </c>
      <c r="H104" s="64" t="s">
        <v>52</v>
      </c>
    </row>
    <row r="105" spans="1:8" x14ac:dyDescent="0.2">
      <c r="A105" s="67">
        <v>1257</v>
      </c>
      <c r="B105" s="67" t="s">
        <v>152</v>
      </c>
      <c r="C105" s="67">
        <v>11</v>
      </c>
      <c r="D105" s="67" t="s">
        <v>51</v>
      </c>
      <c r="E105" s="67">
        <v>1</v>
      </c>
      <c r="F105" s="67" t="s">
        <v>52</v>
      </c>
      <c r="G105" s="64" t="s">
        <v>53</v>
      </c>
      <c r="H105" s="64" t="s">
        <v>52</v>
      </c>
    </row>
    <row r="106" spans="1:8" x14ac:dyDescent="0.2">
      <c r="A106" s="67">
        <v>1260</v>
      </c>
      <c r="B106" s="67" t="s">
        <v>153</v>
      </c>
      <c r="C106" s="67">
        <v>11</v>
      </c>
      <c r="D106" s="67" t="s">
        <v>51</v>
      </c>
      <c r="E106" s="67">
        <v>1</v>
      </c>
      <c r="F106" s="67" t="s">
        <v>52</v>
      </c>
      <c r="G106" s="64" t="s">
        <v>53</v>
      </c>
      <c r="H106" s="64" t="s">
        <v>52</v>
      </c>
    </row>
    <row r="107" spans="1:8" x14ac:dyDescent="0.2">
      <c r="A107" s="67">
        <v>1261</v>
      </c>
      <c r="B107" s="67" t="s">
        <v>154</v>
      </c>
      <c r="C107" s="67">
        <v>21</v>
      </c>
      <c r="D107" s="67" t="s">
        <v>43</v>
      </c>
      <c r="E107" s="67">
        <v>2</v>
      </c>
      <c r="F107" s="67" t="s">
        <v>44</v>
      </c>
      <c r="G107" s="64" t="s">
        <v>45</v>
      </c>
      <c r="H107" s="64" t="s">
        <v>46</v>
      </c>
    </row>
    <row r="108" spans="1:8" x14ac:dyDescent="0.2">
      <c r="A108" s="67">
        <v>1262</v>
      </c>
      <c r="B108" s="67" t="s">
        <v>155</v>
      </c>
      <c r="C108" s="67">
        <v>30</v>
      </c>
      <c r="D108" s="67" t="s">
        <v>41</v>
      </c>
      <c r="E108" s="67">
        <v>3</v>
      </c>
      <c r="F108" s="67" t="s">
        <v>41</v>
      </c>
      <c r="G108" s="64" t="s">
        <v>41</v>
      </c>
      <c r="H108" s="64" t="s">
        <v>41</v>
      </c>
    </row>
    <row r="109" spans="1:8" x14ac:dyDescent="0.2">
      <c r="A109" s="67">
        <v>1263</v>
      </c>
      <c r="B109" s="67" t="s">
        <v>156</v>
      </c>
      <c r="C109" s="67">
        <v>21</v>
      </c>
      <c r="D109" s="67" t="s">
        <v>43</v>
      </c>
      <c r="E109" s="67">
        <v>2</v>
      </c>
      <c r="F109" s="67" t="s">
        <v>44</v>
      </c>
      <c r="G109" s="64" t="s">
        <v>45</v>
      </c>
      <c r="H109" s="64" t="s">
        <v>46</v>
      </c>
    </row>
    <row r="110" spans="1:8" x14ac:dyDescent="0.2">
      <c r="A110" s="67">
        <v>1264</v>
      </c>
      <c r="B110" s="67" t="s">
        <v>157</v>
      </c>
      <c r="C110" s="67">
        <v>11</v>
      </c>
      <c r="D110" s="67" t="s">
        <v>51</v>
      </c>
      <c r="E110" s="67">
        <v>1</v>
      </c>
      <c r="F110" s="67" t="s">
        <v>52</v>
      </c>
      <c r="G110" s="64" t="s">
        <v>53</v>
      </c>
      <c r="H110" s="64" t="s">
        <v>52</v>
      </c>
    </row>
    <row r="111" spans="1:8" x14ac:dyDescent="0.2">
      <c r="A111" s="67">
        <v>1265</v>
      </c>
      <c r="B111" s="67" t="s">
        <v>158</v>
      </c>
      <c r="C111" s="67">
        <v>11</v>
      </c>
      <c r="D111" s="67" t="s">
        <v>51</v>
      </c>
      <c r="E111" s="67">
        <v>1</v>
      </c>
      <c r="F111" s="67" t="s">
        <v>52</v>
      </c>
      <c r="G111" s="64" t="s">
        <v>53</v>
      </c>
      <c r="H111" s="64" t="s">
        <v>52</v>
      </c>
    </row>
    <row r="112" spans="1:8" x14ac:dyDescent="0.2">
      <c r="A112" s="67">
        <v>1266</v>
      </c>
      <c r="B112" s="67" t="s">
        <v>159</v>
      </c>
      <c r="C112" s="67">
        <v>11</v>
      </c>
      <c r="D112" s="67" t="s">
        <v>51</v>
      </c>
      <c r="E112" s="67">
        <v>1</v>
      </c>
      <c r="F112" s="67" t="s">
        <v>52</v>
      </c>
      <c r="G112" s="64" t="s">
        <v>53</v>
      </c>
      <c r="H112" s="64" t="s">
        <v>52</v>
      </c>
    </row>
    <row r="113" spans="1:8" x14ac:dyDescent="0.2">
      <c r="A113" s="67">
        <v>1267</v>
      </c>
      <c r="B113" s="67" t="s">
        <v>160</v>
      </c>
      <c r="C113" s="67">
        <v>11</v>
      </c>
      <c r="D113" s="67" t="s">
        <v>51</v>
      </c>
      <c r="E113" s="67">
        <v>1</v>
      </c>
      <c r="F113" s="67" t="s">
        <v>52</v>
      </c>
      <c r="G113" s="64" t="s">
        <v>53</v>
      </c>
      <c r="H113" s="64" t="s">
        <v>52</v>
      </c>
    </row>
    <row r="114" spans="1:8" x14ac:dyDescent="0.2">
      <c r="A114" s="67">
        <v>1270</v>
      </c>
      <c r="B114" s="67" t="s">
        <v>161</v>
      </c>
      <c r="C114" s="67">
        <v>11</v>
      </c>
      <c r="D114" s="67" t="s">
        <v>51</v>
      </c>
      <c r="E114" s="67">
        <v>1</v>
      </c>
      <c r="F114" s="67" t="s">
        <v>52</v>
      </c>
      <c r="G114" s="64" t="s">
        <v>53</v>
      </c>
      <c r="H114" s="64" t="s">
        <v>52</v>
      </c>
    </row>
    <row r="115" spans="1:8" x14ac:dyDescent="0.2">
      <c r="A115" s="67">
        <v>1272</v>
      </c>
      <c r="B115" s="67" t="s">
        <v>162</v>
      </c>
      <c r="C115" s="67">
        <v>22</v>
      </c>
      <c r="D115" s="67" t="s">
        <v>119</v>
      </c>
      <c r="E115" s="67">
        <v>2</v>
      </c>
      <c r="F115" s="67" t="s">
        <v>44</v>
      </c>
      <c r="G115" s="64" t="s">
        <v>120</v>
      </c>
      <c r="H115" s="64" t="s">
        <v>46</v>
      </c>
    </row>
    <row r="116" spans="1:8" x14ac:dyDescent="0.2">
      <c r="A116" s="67">
        <v>1273</v>
      </c>
      <c r="B116" s="67" t="s">
        <v>163</v>
      </c>
      <c r="C116" s="67">
        <v>12</v>
      </c>
      <c r="D116" s="67" t="s">
        <v>83</v>
      </c>
      <c r="E116" s="67">
        <v>1</v>
      </c>
      <c r="F116" s="67" t="s">
        <v>52</v>
      </c>
      <c r="G116" s="64" t="s">
        <v>84</v>
      </c>
      <c r="H116" s="64" t="s">
        <v>52</v>
      </c>
    </row>
    <row r="117" spans="1:8" x14ac:dyDescent="0.2">
      <c r="A117" s="67">
        <v>1275</v>
      </c>
      <c r="B117" s="67" t="s">
        <v>164</v>
      </c>
      <c r="C117" s="67">
        <v>21</v>
      </c>
      <c r="D117" s="67" t="s">
        <v>43</v>
      </c>
      <c r="E117" s="67">
        <v>2</v>
      </c>
      <c r="F117" s="67" t="s">
        <v>44</v>
      </c>
      <c r="G117" s="64" t="s">
        <v>45</v>
      </c>
      <c r="H117" s="64" t="s">
        <v>46</v>
      </c>
    </row>
    <row r="118" spans="1:8" x14ac:dyDescent="0.2">
      <c r="A118" s="67">
        <v>1276</v>
      </c>
      <c r="B118" s="67" t="s">
        <v>165</v>
      </c>
      <c r="C118" s="67">
        <v>11</v>
      </c>
      <c r="D118" s="67" t="s">
        <v>51</v>
      </c>
      <c r="E118" s="67">
        <v>1</v>
      </c>
      <c r="F118" s="67" t="s">
        <v>52</v>
      </c>
      <c r="G118" s="64" t="s">
        <v>53</v>
      </c>
      <c r="H118" s="64" t="s">
        <v>52</v>
      </c>
    </row>
    <row r="119" spans="1:8" x14ac:dyDescent="0.2">
      <c r="A119" s="67">
        <v>1277</v>
      </c>
      <c r="B119" s="67" t="s">
        <v>166</v>
      </c>
      <c r="C119" s="67">
        <v>21</v>
      </c>
      <c r="D119" s="67" t="s">
        <v>43</v>
      </c>
      <c r="E119" s="67">
        <v>2</v>
      </c>
      <c r="F119" s="67" t="s">
        <v>44</v>
      </c>
      <c r="G119" s="64" t="s">
        <v>45</v>
      </c>
      <c r="H119" s="64" t="s">
        <v>46</v>
      </c>
    </row>
    <row r="120" spans="1:8" x14ac:dyDescent="0.2">
      <c r="A120" s="67">
        <v>1278</v>
      </c>
      <c r="B120" s="67" t="s">
        <v>167</v>
      </c>
      <c r="C120" s="67">
        <v>11</v>
      </c>
      <c r="D120" s="67" t="s">
        <v>51</v>
      </c>
      <c r="E120" s="67">
        <v>1</v>
      </c>
      <c r="F120" s="67" t="s">
        <v>52</v>
      </c>
      <c r="G120" s="64" t="s">
        <v>53</v>
      </c>
      <c r="H120" s="64" t="s">
        <v>52</v>
      </c>
    </row>
    <row r="121" spans="1:8" x14ac:dyDescent="0.2">
      <c r="A121" s="67">
        <v>1280</v>
      </c>
      <c r="B121" s="67" t="s">
        <v>168</v>
      </c>
      <c r="C121" s="67">
        <v>30</v>
      </c>
      <c r="D121" s="67" t="s">
        <v>41</v>
      </c>
      <c r="E121" s="67">
        <v>3</v>
      </c>
      <c r="F121" s="67" t="s">
        <v>41</v>
      </c>
      <c r="G121" s="64" t="s">
        <v>41</v>
      </c>
      <c r="H121" s="64" t="s">
        <v>41</v>
      </c>
    </row>
    <row r="122" spans="1:8" x14ac:dyDescent="0.2">
      <c r="A122" s="67">
        <v>1281</v>
      </c>
      <c r="B122" s="67" t="s">
        <v>169</v>
      </c>
      <c r="C122" s="67">
        <v>30</v>
      </c>
      <c r="D122" s="67" t="s">
        <v>41</v>
      </c>
      <c r="E122" s="67">
        <v>3</v>
      </c>
      <c r="F122" s="67" t="s">
        <v>41</v>
      </c>
      <c r="G122" s="64" t="s">
        <v>41</v>
      </c>
      <c r="H122" s="64" t="s">
        <v>41</v>
      </c>
    </row>
    <row r="123" spans="1:8" x14ac:dyDescent="0.2">
      <c r="A123" s="67">
        <v>1282</v>
      </c>
      <c r="B123" s="67" t="s">
        <v>170</v>
      </c>
      <c r="C123" s="67">
        <v>21</v>
      </c>
      <c r="D123" s="67" t="s">
        <v>43</v>
      </c>
      <c r="E123" s="67">
        <v>2</v>
      </c>
      <c r="F123" s="67" t="s">
        <v>44</v>
      </c>
      <c r="G123" s="64" t="s">
        <v>45</v>
      </c>
      <c r="H123" s="64" t="s">
        <v>46</v>
      </c>
    </row>
    <row r="124" spans="1:8" x14ac:dyDescent="0.2">
      <c r="A124" s="67">
        <v>1283</v>
      </c>
      <c r="B124" s="67" t="s">
        <v>171</v>
      </c>
      <c r="C124" s="67">
        <v>21</v>
      </c>
      <c r="D124" s="67" t="s">
        <v>43</v>
      </c>
      <c r="E124" s="67">
        <v>2</v>
      </c>
      <c r="F124" s="67" t="s">
        <v>44</v>
      </c>
      <c r="G124" s="64" t="s">
        <v>45</v>
      </c>
      <c r="H124" s="64" t="s">
        <v>46</v>
      </c>
    </row>
    <row r="125" spans="1:8" x14ac:dyDescent="0.2">
      <c r="A125" s="67">
        <v>1284</v>
      </c>
      <c r="B125" s="67" t="s">
        <v>172</v>
      </c>
      <c r="C125" s="67">
        <v>11</v>
      </c>
      <c r="D125" s="67" t="s">
        <v>51</v>
      </c>
      <c r="E125" s="67">
        <v>1</v>
      </c>
      <c r="F125" s="67" t="s">
        <v>52</v>
      </c>
      <c r="G125" s="64" t="s">
        <v>53</v>
      </c>
      <c r="H125" s="64" t="s">
        <v>52</v>
      </c>
    </row>
    <row r="126" spans="1:8" x14ac:dyDescent="0.2">
      <c r="A126" s="67">
        <v>1285</v>
      </c>
      <c r="B126" s="67" t="s">
        <v>173</v>
      </c>
      <c r="C126" s="67">
        <v>21</v>
      </c>
      <c r="D126" s="67" t="s">
        <v>43</v>
      </c>
      <c r="E126" s="67">
        <v>2</v>
      </c>
      <c r="F126" s="67" t="s">
        <v>44</v>
      </c>
      <c r="G126" s="64" t="s">
        <v>45</v>
      </c>
      <c r="H126" s="64" t="s">
        <v>46</v>
      </c>
    </row>
    <row r="127" spans="1:8" x14ac:dyDescent="0.2">
      <c r="A127" s="67">
        <v>1286</v>
      </c>
      <c r="B127" s="67" t="s">
        <v>174</v>
      </c>
      <c r="C127" s="67">
        <v>21</v>
      </c>
      <c r="D127" s="67" t="s">
        <v>43</v>
      </c>
      <c r="E127" s="67">
        <v>2</v>
      </c>
      <c r="F127" s="67" t="s">
        <v>44</v>
      </c>
      <c r="G127" s="64" t="s">
        <v>45</v>
      </c>
      <c r="H127" s="64" t="s">
        <v>46</v>
      </c>
    </row>
    <row r="128" spans="1:8" x14ac:dyDescent="0.2">
      <c r="A128" s="67">
        <v>1287</v>
      </c>
      <c r="B128" s="67" t="s">
        <v>175</v>
      </c>
      <c r="C128" s="67">
        <v>21</v>
      </c>
      <c r="D128" s="67" t="s">
        <v>43</v>
      </c>
      <c r="E128" s="67">
        <v>2</v>
      </c>
      <c r="F128" s="67" t="s">
        <v>44</v>
      </c>
      <c r="G128" s="64" t="s">
        <v>45</v>
      </c>
      <c r="H128" s="64" t="s">
        <v>46</v>
      </c>
    </row>
    <row r="129" spans="1:8" x14ac:dyDescent="0.2">
      <c r="A129" s="67">
        <v>1290</v>
      </c>
      <c r="B129" s="67" t="s">
        <v>176</v>
      </c>
      <c r="C129" s="67">
        <v>22</v>
      </c>
      <c r="D129" s="67" t="s">
        <v>119</v>
      </c>
      <c r="E129" s="67">
        <v>2</v>
      </c>
      <c r="F129" s="67" t="s">
        <v>44</v>
      </c>
      <c r="G129" s="64" t="s">
        <v>120</v>
      </c>
      <c r="H129" s="64" t="s">
        <v>46</v>
      </c>
    </row>
    <row r="130" spans="1:8" x14ac:dyDescent="0.2">
      <c r="A130" s="67">
        <v>1291</v>
      </c>
      <c r="B130" s="67" t="s">
        <v>177</v>
      </c>
      <c r="C130" s="67">
        <v>12</v>
      </c>
      <c r="D130" s="67" t="s">
        <v>83</v>
      </c>
      <c r="E130" s="67">
        <v>1</v>
      </c>
      <c r="F130" s="67" t="s">
        <v>52</v>
      </c>
      <c r="G130" s="64" t="s">
        <v>84</v>
      </c>
      <c r="H130" s="64" t="s">
        <v>52</v>
      </c>
    </row>
    <row r="131" spans="1:8" x14ac:dyDescent="0.2">
      <c r="A131" s="67">
        <v>1292</v>
      </c>
      <c r="B131" s="67" t="s">
        <v>178</v>
      </c>
      <c r="C131" s="67">
        <v>21</v>
      </c>
      <c r="D131" s="67" t="s">
        <v>43</v>
      </c>
      <c r="E131" s="67">
        <v>2</v>
      </c>
      <c r="F131" s="67" t="s">
        <v>44</v>
      </c>
      <c r="G131" s="64" t="s">
        <v>45</v>
      </c>
      <c r="H131" s="64" t="s">
        <v>46</v>
      </c>
    </row>
    <row r="132" spans="1:8" x14ac:dyDescent="0.2">
      <c r="A132" s="67">
        <v>1293</v>
      </c>
      <c r="B132" s="67" t="s">
        <v>179</v>
      </c>
      <c r="C132" s="67">
        <v>12</v>
      </c>
      <c r="D132" s="67" t="s">
        <v>83</v>
      </c>
      <c r="E132" s="67">
        <v>1</v>
      </c>
      <c r="F132" s="67" t="s">
        <v>52</v>
      </c>
      <c r="G132" s="64" t="s">
        <v>84</v>
      </c>
      <c r="H132" s="64" t="s">
        <v>52</v>
      </c>
    </row>
    <row r="133" spans="1:8" x14ac:dyDescent="0.2">
      <c r="A133" s="67">
        <v>1315</v>
      </c>
      <c r="B133" s="67" t="s">
        <v>180</v>
      </c>
      <c r="C133" s="67">
        <v>11</v>
      </c>
      <c r="D133" s="67" t="s">
        <v>51</v>
      </c>
      <c r="E133" s="67">
        <v>1</v>
      </c>
      <c r="F133" s="67" t="s">
        <v>52</v>
      </c>
      <c r="G133" s="64" t="s">
        <v>53</v>
      </c>
      <c r="H133" s="64" t="s">
        <v>52</v>
      </c>
    </row>
    <row r="134" spans="1:8" x14ac:dyDescent="0.2">
      <c r="A134" s="67">
        <v>1380</v>
      </c>
      <c r="B134" s="67" t="s">
        <v>181</v>
      </c>
      <c r="C134" s="67">
        <v>21</v>
      </c>
      <c r="D134" s="67" t="s">
        <v>43</v>
      </c>
      <c r="E134" s="67">
        <v>2</v>
      </c>
      <c r="F134" s="67" t="s">
        <v>44</v>
      </c>
      <c r="G134" s="64" t="s">
        <v>45</v>
      </c>
      <c r="H134" s="64" t="s">
        <v>46</v>
      </c>
    </row>
    <row r="135" spans="1:8" x14ac:dyDescent="0.2">
      <c r="A135" s="67">
        <v>1381</v>
      </c>
      <c r="B135" s="67" t="s">
        <v>182</v>
      </c>
      <c r="C135" s="67">
        <v>11</v>
      </c>
      <c r="D135" s="67" t="s">
        <v>51</v>
      </c>
      <c r="E135" s="67">
        <v>1</v>
      </c>
      <c r="F135" s="67" t="s">
        <v>52</v>
      </c>
      <c r="G135" s="64" t="s">
        <v>53</v>
      </c>
      <c r="H135" s="64" t="s">
        <v>52</v>
      </c>
    </row>
    <row r="136" spans="1:8" x14ac:dyDescent="0.2">
      <c r="A136" s="67">
        <v>1382</v>
      </c>
      <c r="B136" s="67" t="s">
        <v>183</v>
      </c>
      <c r="C136" s="67">
        <v>21</v>
      </c>
      <c r="D136" s="67" t="s">
        <v>43</v>
      </c>
      <c r="E136" s="67">
        <v>2</v>
      </c>
      <c r="F136" s="67" t="s">
        <v>44</v>
      </c>
      <c r="G136" s="64" t="s">
        <v>45</v>
      </c>
      <c r="H136" s="64" t="s">
        <v>46</v>
      </c>
    </row>
    <row r="137" spans="1:8" x14ac:dyDescent="0.2">
      <c r="A137" s="67">
        <v>1383</v>
      </c>
      <c r="B137" s="67" t="s">
        <v>184</v>
      </c>
      <c r="C137" s="67">
        <v>11</v>
      </c>
      <c r="D137" s="67" t="s">
        <v>51</v>
      </c>
      <c r="E137" s="67">
        <v>1</v>
      </c>
      <c r="F137" s="67" t="s">
        <v>52</v>
      </c>
      <c r="G137" s="64" t="s">
        <v>53</v>
      </c>
      <c r="H137" s="64" t="s">
        <v>52</v>
      </c>
    </row>
    <row r="138" spans="1:8" x14ac:dyDescent="0.2">
      <c r="A138" s="67">
        <v>1384</v>
      </c>
      <c r="B138" s="67" t="s">
        <v>185</v>
      </c>
      <c r="C138" s="67">
        <v>11</v>
      </c>
      <c r="D138" s="67" t="s">
        <v>51</v>
      </c>
      <c r="E138" s="67">
        <v>1</v>
      </c>
      <c r="F138" s="67" t="s">
        <v>52</v>
      </c>
      <c r="G138" s="64" t="s">
        <v>53</v>
      </c>
      <c r="H138" s="64" t="s">
        <v>52</v>
      </c>
    </row>
    <row r="139" spans="1:8" x14ac:dyDescent="0.2">
      <c r="A139" s="67">
        <v>1401</v>
      </c>
      <c r="B139" s="67" t="s">
        <v>186</v>
      </c>
      <c r="C139" s="67">
        <v>21</v>
      </c>
      <c r="D139" s="67" t="s">
        <v>43</v>
      </c>
      <c r="E139" s="67">
        <v>2</v>
      </c>
      <c r="F139" s="67" t="s">
        <v>44</v>
      </c>
      <c r="G139" s="64" t="s">
        <v>45</v>
      </c>
      <c r="H139" s="64" t="s">
        <v>46</v>
      </c>
    </row>
    <row r="140" spans="1:8" x14ac:dyDescent="0.2">
      <c r="A140" s="67">
        <v>1402</v>
      </c>
      <c r="B140" s="67" t="s">
        <v>187</v>
      </c>
      <c r="C140" s="67">
        <v>30</v>
      </c>
      <c r="D140" s="67" t="s">
        <v>41</v>
      </c>
      <c r="E140" s="67">
        <v>3</v>
      </c>
      <c r="F140" s="67" t="s">
        <v>41</v>
      </c>
      <c r="G140" s="64" t="s">
        <v>41</v>
      </c>
      <c r="H140" s="64" t="s">
        <v>41</v>
      </c>
    </row>
    <row r="141" spans="1:8" x14ac:dyDescent="0.2">
      <c r="A141" s="67">
        <v>1407</v>
      </c>
      <c r="B141" s="67" t="s">
        <v>188</v>
      </c>
      <c r="C141" s="67">
        <v>22</v>
      </c>
      <c r="D141" s="67" t="s">
        <v>119</v>
      </c>
      <c r="E141" s="67">
        <v>2</v>
      </c>
      <c r="F141" s="67" t="s">
        <v>44</v>
      </c>
      <c r="G141" s="64" t="s">
        <v>120</v>
      </c>
      <c r="H141" s="64" t="s">
        <v>46</v>
      </c>
    </row>
    <row r="142" spans="1:8" x14ac:dyDescent="0.2">
      <c r="A142" s="67">
        <v>1415</v>
      </c>
      <c r="B142" s="67" t="s">
        <v>189</v>
      </c>
      <c r="C142" s="67">
        <v>11</v>
      </c>
      <c r="D142" s="67" t="s">
        <v>51</v>
      </c>
      <c r="E142" s="67">
        <v>1</v>
      </c>
      <c r="F142" s="67" t="s">
        <v>52</v>
      </c>
      <c r="G142" s="64" t="s">
        <v>53</v>
      </c>
      <c r="H142" s="64" t="s">
        <v>52</v>
      </c>
    </row>
    <row r="143" spans="1:8" x14ac:dyDescent="0.2">
      <c r="A143" s="67">
        <v>1419</v>
      </c>
      <c r="B143" s="67" t="s">
        <v>190</v>
      </c>
      <c r="C143" s="67">
        <v>12</v>
      </c>
      <c r="D143" s="67" t="s">
        <v>83</v>
      </c>
      <c r="E143" s="67">
        <v>1</v>
      </c>
      <c r="F143" s="67" t="s">
        <v>52</v>
      </c>
      <c r="G143" s="64" t="s">
        <v>84</v>
      </c>
      <c r="H143" s="64" t="s">
        <v>52</v>
      </c>
    </row>
    <row r="144" spans="1:8" x14ac:dyDescent="0.2">
      <c r="A144" s="67">
        <v>1421</v>
      </c>
      <c r="B144" s="67" t="s">
        <v>191</v>
      </c>
      <c r="C144" s="67">
        <v>12</v>
      </c>
      <c r="D144" s="67" t="s">
        <v>83</v>
      </c>
      <c r="E144" s="67">
        <v>1</v>
      </c>
      <c r="F144" s="67" t="s">
        <v>52</v>
      </c>
      <c r="G144" s="64" t="s">
        <v>84</v>
      </c>
      <c r="H144" s="64" t="s">
        <v>52</v>
      </c>
    </row>
    <row r="145" spans="1:8" x14ac:dyDescent="0.2">
      <c r="A145" s="67">
        <v>1427</v>
      </c>
      <c r="B145" s="67" t="s">
        <v>192</v>
      </c>
      <c r="C145" s="67">
        <v>12</v>
      </c>
      <c r="D145" s="67" t="s">
        <v>83</v>
      </c>
      <c r="E145" s="67">
        <v>1</v>
      </c>
      <c r="F145" s="67" t="s">
        <v>52</v>
      </c>
      <c r="G145" s="64" t="s">
        <v>84</v>
      </c>
      <c r="H145" s="64" t="s">
        <v>52</v>
      </c>
    </row>
    <row r="146" spans="1:8" x14ac:dyDescent="0.2">
      <c r="A146" s="67">
        <v>1430</v>
      </c>
      <c r="B146" s="67" t="s">
        <v>193</v>
      </c>
      <c r="C146" s="67">
        <v>11</v>
      </c>
      <c r="D146" s="67" t="s">
        <v>51</v>
      </c>
      <c r="E146" s="67">
        <v>1</v>
      </c>
      <c r="F146" s="67" t="s">
        <v>52</v>
      </c>
      <c r="G146" s="64" t="s">
        <v>53</v>
      </c>
      <c r="H146" s="64" t="s">
        <v>52</v>
      </c>
    </row>
    <row r="147" spans="1:8" x14ac:dyDescent="0.2">
      <c r="A147" s="67">
        <v>1435</v>
      </c>
      <c r="B147" s="67" t="s">
        <v>194</v>
      </c>
      <c r="C147" s="67">
        <v>12</v>
      </c>
      <c r="D147" s="67" t="s">
        <v>83</v>
      </c>
      <c r="E147" s="67">
        <v>1</v>
      </c>
      <c r="F147" s="67" t="s">
        <v>52</v>
      </c>
      <c r="G147" s="64" t="s">
        <v>84</v>
      </c>
      <c r="H147" s="64" t="s">
        <v>52</v>
      </c>
    </row>
    <row r="148" spans="1:8" x14ac:dyDescent="0.2">
      <c r="A148" s="67">
        <v>1438</v>
      </c>
      <c r="B148" s="67" t="s">
        <v>195</v>
      </c>
      <c r="C148" s="67">
        <v>12</v>
      </c>
      <c r="D148" s="67" t="s">
        <v>83</v>
      </c>
      <c r="E148" s="67">
        <v>1</v>
      </c>
      <c r="F148" s="67" t="s">
        <v>52</v>
      </c>
      <c r="G148" s="64" t="s">
        <v>84</v>
      </c>
      <c r="H148" s="64" t="s">
        <v>52</v>
      </c>
    </row>
    <row r="149" spans="1:8" x14ac:dyDescent="0.2">
      <c r="A149" s="67">
        <v>1439</v>
      </c>
      <c r="B149" s="67" t="s">
        <v>196</v>
      </c>
      <c r="C149" s="67">
        <v>11</v>
      </c>
      <c r="D149" s="67" t="s">
        <v>51</v>
      </c>
      <c r="E149" s="67">
        <v>1</v>
      </c>
      <c r="F149" s="67" t="s">
        <v>52</v>
      </c>
      <c r="G149" s="64" t="s">
        <v>53</v>
      </c>
      <c r="H149" s="64" t="s">
        <v>52</v>
      </c>
    </row>
    <row r="150" spans="1:8" x14ac:dyDescent="0.2">
      <c r="A150" s="67">
        <v>1440</v>
      </c>
      <c r="B150" s="67" t="s">
        <v>197</v>
      </c>
      <c r="C150" s="67">
        <v>21</v>
      </c>
      <c r="D150" s="67" t="s">
        <v>43</v>
      </c>
      <c r="E150" s="67">
        <v>2</v>
      </c>
      <c r="F150" s="67" t="s">
        <v>44</v>
      </c>
      <c r="G150" s="64" t="s">
        <v>45</v>
      </c>
      <c r="H150" s="64" t="s">
        <v>46</v>
      </c>
    </row>
    <row r="151" spans="1:8" x14ac:dyDescent="0.2">
      <c r="A151" s="67">
        <v>1441</v>
      </c>
      <c r="B151" s="67" t="s">
        <v>198</v>
      </c>
      <c r="C151" s="67">
        <v>21</v>
      </c>
      <c r="D151" s="67" t="s">
        <v>43</v>
      </c>
      <c r="E151" s="67">
        <v>2</v>
      </c>
      <c r="F151" s="67" t="s">
        <v>44</v>
      </c>
      <c r="G151" s="64" t="s">
        <v>45</v>
      </c>
      <c r="H151" s="64" t="s">
        <v>46</v>
      </c>
    </row>
    <row r="152" spans="1:8" x14ac:dyDescent="0.2">
      <c r="A152" s="67">
        <v>1442</v>
      </c>
      <c r="B152" s="67" t="s">
        <v>199</v>
      </c>
      <c r="C152" s="67">
        <v>11</v>
      </c>
      <c r="D152" s="67" t="s">
        <v>51</v>
      </c>
      <c r="E152" s="67">
        <v>1</v>
      </c>
      <c r="F152" s="67" t="s">
        <v>52</v>
      </c>
      <c r="G152" s="64" t="s">
        <v>53</v>
      </c>
      <c r="H152" s="64" t="s">
        <v>52</v>
      </c>
    </row>
    <row r="153" spans="1:8" x14ac:dyDescent="0.2">
      <c r="A153" s="67">
        <v>1443</v>
      </c>
      <c r="B153" s="67" t="s">
        <v>200</v>
      </c>
      <c r="C153" s="67">
        <v>11</v>
      </c>
      <c r="D153" s="67" t="s">
        <v>51</v>
      </c>
      <c r="E153" s="67">
        <v>1</v>
      </c>
      <c r="F153" s="67" t="s">
        <v>52</v>
      </c>
      <c r="G153" s="64" t="s">
        <v>53</v>
      </c>
      <c r="H153" s="64" t="s">
        <v>52</v>
      </c>
    </row>
    <row r="154" spans="1:8" x14ac:dyDescent="0.2">
      <c r="A154" s="67">
        <v>1444</v>
      </c>
      <c r="B154" s="67" t="s">
        <v>201</v>
      </c>
      <c r="C154" s="67">
        <v>11</v>
      </c>
      <c r="D154" s="67" t="s">
        <v>51</v>
      </c>
      <c r="E154" s="67">
        <v>1</v>
      </c>
      <c r="F154" s="67" t="s">
        <v>52</v>
      </c>
      <c r="G154" s="64" t="s">
        <v>53</v>
      </c>
      <c r="H154" s="64" t="s">
        <v>52</v>
      </c>
    </row>
    <row r="155" spans="1:8" x14ac:dyDescent="0.2">
      <c r="A155" s="67">
        <v>1445</v>
      </c>
      <c r="B155" s="67" t="s">
        <v>202</v>
      </c>
      <c r="C155" s="67">
        <v>11</v>
      </c>
      <c r="D155" s="67" t="s">
        <v>51</v>
      </c>
      <c r="E155" s="67">
        <v>1</v>
      </c>
      <c r="F155" s="67" t="s">
        <v>52</v>
      </c>
      <c r="G155" s="64" t="s">
        <v>53</v>
      </c>
      <c r="H155" s="64" t="s">
        <v>52</v>
      </c>
    </row>
    <row r="156" spans="1:8" x14ac:dyDescent="0.2">
      <c r="A156" s="67">
        <v>1446</v>
      </c>
      <c r="B156" s="67" t="s">
        <v>203</v>
      </c>
      <c r="C156" s="67">
        <v>12</v>
      </c>
      <c r="D156" s="67" t="s">
        <v>83</v>
      </c>
      <c r="E156" s="67">
        <v>1</v>
      </c>
      <c r="F156" s="67" t="s">
        <v>52</v>
      </c>
      <c r="G156" s="64" t="s">
        <v>84</v>
      </c>
      <c r="H156" s="64" t="s">
        <v>52</v>
      </c>
    </row>
    <row r="157" spans="1:8" x14ac:dyDescent="0.2">
      <c r="A157" s="67">
        <v>1447</v>
      </c>
      <c r="B157" s="67" t="s">
        <v>204</v>
      </c>
      <c r="C157" s="67">
        <v>12</v>
      </c>
      <c r="D157" s="67" t="s">
        <v>83</v>
      </c>
      <c r="E157" s="67">
        <v>1</v>
      </c>
      <c r="F157" s="67" t="s">
        <v>52</v>
      </c>
      <c r="G157" s="64" t="s">
        <v>84</v>
      </c>
      <c r="H157" s="64" t="s">
        <v>52</v>
      </c>
    </row>
    <row r="158" spans="1:8" x14ac:dyDescent="0.2">
      <c r="A158" s="67">
        <v>1452</v>
      </c>
      <c r="B158" s="67" t="s">
        <v>205</v>
      </c>
      <c r="C158" s="67">
        <v>11</v>
      </c>
      <c r="D158" s="67" t="s">
        <v>51</v>
      </c>
      <c r="E158" s="67">
        <v>1</v>
      </c>
      <c r="F158" s="67" t="s">
        <v>52</v>
      </c>
      <c r="G158" s="64" t="s">
        <v>53</v>
      </c>
      <c r="H158" s="64" t="s">
        <v>52</v>
      </c>
    </row>
    <row r="159" spans="1:8" x14ac:dyDescent="0.2">
      <c r="A159" s="67">
        <v>1460</v>
      </c>
      <c r="B159" s="67" t="s">
        <v>206</v>
      </c>
      <c r="C159" s="67">
        <v>12</v>
      </c>
      <c r="D159" s="67" t="s">
        <v>83</v>
      </c>
      <c r="E159" s="67">
        <v>1</v>
      </c>
      <c r="F159" s="67" t="s">
        <v>52</v>
      </c>
      <c r="G159" s="64" t="s">
        <v>84</v>
      </c>
      <c r="H159" s="64" t="s">
        <v>52</v>
      </c>
    </row>
    <row r="160" spans="1:8" x14ac:dyDescent="0.2">
      <c r="A160" s="67">
        <v>1461</v>
      </c>
      <c r="B160" s="67" t="s">
        <v>207</v>
      </c>
      <c r="C160" s="67">
        <v>11</v>
      </c>
      <c r="D160" s="67" t="s">
        <v>51</v>
      </c>
      <c r="E160" s="67">
        <v>1</v>
      </c>
      <c r="F160" s="67" t="s">
        <v>52</v>
      </c>
      <c r="G160" s="64" t="s">
        <v>53</v>
      </c>
      <c r="H160" s="64" t="s">
        <v>52</v>
      </c>
    </row>
    <row r="161" spans="1:8" x14ac:dyDescent="0.2">
      <c r="A161" s="67">
        <v>1462</v>
      </c>
      <c r="B161" s="67" t="s">
        <v>208</v>
      </c>
      <c r="C161" s="67">
        <v>11</v>
      </c>
      <c r="D161" s="67" t="s">
        <v>51</v>
      </c>
      <c r="E161" s="67">
        <v>1</v>
      </c>
      <c r="F161" s="67" t="s">
        <v>52</v>
      </c>
      <c r="G161" s="64" t="s">
        <v>53</v>
      </c>
      <c r="H161" s="64" t="s">
        <v>52</v>
      </c>
    </row>
    <row r="162" spans="1:8" x14ac:dyDescent="0.2">
      <c r="A162" s="67">
        <v>1463</v>
      </c>
      <c r="B162" s="67" t="s">
        <v>209</v>
      </c>
      <c r="C162" s="67">
        <v>11</v>
      </c>
      <c r="D162" s="67" t="s">
        <v>51</v>
      </c>
      <c r="E162" s="67">
        <v>1</v>
      </c>
      <c r="F162" s="67" t="s">
        <v>52</v>
      </c>
      <c r="G162" s="64" t="s">
        <v>53</v>
      </c>
      <c r="H162" s="64" t="s">
        <v>52</v>
      </c>
    </row>
    <row r="163" spans="1:8" x14ac:dyDescent="0.2">
      <c r="A163" s="67">
        <v>1465</v>
      </c>
      <c r="B163" s="67" t="s">
        <v>210</v>
      </c>
      <c r="C163" s="67">
        <v>11</v>
      </c>
      <c r="D163" s="67" t="s">
        <v>51</v>
      </c>
      <c r="E163" s="67">
        <v>1</v>
      </c>
      <c r="F163" s="67" t="s">
        <v>52</v>
      </c>
      <c r="G163" s="64" t="s">
        <v>53</v>
      </c>
      <c r="H163" s="64" t="s">
        <v>52</v>
      </c>
    </row>
    <row r="164" spans="1:8" x14ac:dyDescent="0.2">
      <c r="A164" s="67">
        <v>1466</v>
      </c>
      <c r="B164" s="67" t="s">
        <v>211</v>
      </c>
      <c r="C164" s="67">
        <v>11</v>
      </c>
      <c r="D164" s="67" t="s">
        <v>51</v>
      </c>
      <c r="E164" s="67">
        <v>1</v>
      </c>
      <c r="F164" s="67" t="s">
        <v>52</v>
      </c>
      <c r="G164" s="64" t="s">
        <v>53</v>
      </c>
      <c r="H164" s="64" t="s">
        <v>52</v>
      </c>
    </row>
    <row r="165" spans="1:8" x14ac:dyDescent="0.2">
      <c r="A165" s="67">
        <v>1470</v>
      </c>
      <c r="B165" s="67" t="s">
        <v>212</v>
      </c>
      <c r="C165" s="67">
        <v>11</v>
      </c>
      <c r="D165" s="67" t="s">
        <v>51</v>
      </c>
      <c r="E165" s="67">
        <v>1</v>
      </c>
      <c r="F165" s="67" t="s">
        <v>52</v>
      </c>
      <c r="G165" s="64" t="s">
        <v>53</v>
      </c>
      <c r="H165" s="64" t="s">
        <v>52</v>
      </c>
    </row>
    <row r="166" spans="1:8" x14ac:dyDescent="0.2">
      <c r="A166" s="67">
        <v>1471</v>
      </c>
      <c r="B166" s="67" t="s">
        <v>213</v>
      </c>
      <c r="C166" s="67">
        <v>12</v>
      </c>
      <c r="D166" s="67" t="s">
        <v>83</v>
      </c>
      <c r="E166" s="67">
        <v>1</v>
      </c>
      <c r="F166" s="67" t="s">
        <v>52</v>
      </c>
      <c r="G166" s="64" t="s">
        <v>84</v>
      </c>
      <c r="H166" s="64" t="s">
        <v>52</v>
      </c>
    </row>
    <row r="167" spans="1:8" x14ac:dyDescent="0.2">
      <c r="A167" s="67">
        <v>1472</v>
      </c>
      <c r="B167" s="67" t="s">
        <v>214</v>
      </c>
      <c r="C167" s="67">
        <v>22</v>
      </c>
      <c r="D167" s="67" t="s">
        <v>119</v>
      </c>
      <c r="E167" s="67">
        <v>2</v>
      </c>
      <c r="F167" s="67" t="s">
        <v>44</v>
      </c>
      <c r="G167" s="64" t="s">
        <v>120</v>
      </c>
      <c r="H167" s="64" t="s">
        <v>46</v>
      </c>
    </row>
    <row r="168" spans="1:8" x14ac:dyDescent="0.2">
      <c r="A168" s="67">
        <v>1473</v>
      </c>
      <c r="B168" s="67" t="s">
        <v>215</v>
      </c>
      <c r="C168" s="67">
        <v>12</v>
      </c>
      <c r="D168" s="67" t="s">
        <v>83</v>
      </c>
      <c r="E168" s="67">
        <v>1</v>
      </c>
      <c r="F168" s="67" t="s">
        <v>52</v>
      </c>
      <c r="G168" s="64" t="s">
        <v>84</v>
      </c>
      <c r="H168" s="64" t="s">
        <v>52</v>
      </c>
    </row>
    <row r="169" spans="1:8" x14ac:dyDescent="0.2">
      <c r="A169" s="67">
        <v>1480</v>
      </c>
      <c r="B169" s="67" t="s">
        <v>216</v>
      </c>
      <c r="C169" s="67">
        <v>30</v>
      </c>
      <c r="D169" s="67" t="s">
        <v>41</v>
      </c>
      <c r="E169" s="67">
        <v>3</v>
      </c>
      <c r="F169" s="67" t="s">
        <v>41</v>
      </c>
      <c r="G169" s="64" t="s">
        <v>41</v>
      </c>
      <c r="H169" s="64" t="s">
        <v>41</v>
      </c>
    </row>
    <row r="170" spans="1:8" x14ac:dyDescent="0.2">
      <c r="A170" s="67">
        <v>1481</v>
      </c>
      <c r="B170" s="67" t="s">
        <v>217</v>
      </c>
      <c r="C170" s="67">
        <v>30</v>
      </c>
      <c r="D170" s="67" t="s">
        <v>41</v>
      </c>
      <c r="E170" s="67">
        <v>3</v>
      </c>
      <c r="F170" s="67" t="s">
        <v>41</v>
      </c>
      <c r="G170" s="64" t="s">
        <v>41</v>
      </c>
      <c r="H170" s="64" t="s">
        <v>41</v>
      </c>
    </row>
    <row r="171" spans="1:8" x14ac:dyDescent="0.2">
      <c r="A171" s="67">
        <v>1482</v>
      </c>
      <c r="B171" s="67" t="s">
        <v>218</v>
      </c>
      <c r="C171" s="67">
        <v>21</v>
      </c>
      <c r="D171" s="67" t="s">
        <v>43</v>
      </c>
      <c r="E171" s="67">
        <v>2</v>
      </c>
      <c r="F171" s="67" t="s">
        <v>44</v>
      </c>
      <c r="G171" s="64" t="s">
        <v>45</v>
      </c>
      <c r="H171" s="64" t="s">
        <v>46</v>
      </c>
    </row>
    <row r="172" spans="1:8" x14ac:dyDescent="0.2">
      <c r="A172" s="67">
        <v>1484</v>
      </c>
      <c r="B172" s="67" t="s">
        <v>219</v>
      </c>
      <c r="C172" s="67">
        <v>22</v>
      </c>
      <c r="D172" s="67" t="s">
        <v>119</v>
      </c>
      <c r="E172" s="67">
        <v>2</v>
      </c>
      <c r="F172" s="67" t="s">
        <v>44</v>
      </c>
      <c r="G172" s="64" t="s">
        <v>120</v>
      </c>
      <c r="H172" s="64" t="s">
        <v>46</v>
      </c>
    </row>
    <row r="173" spans="1:8" x14ac:dyDescent="0.2">
      <c r="A173" s="67">
        <v>1485</v>
      </c>
      <c r="B173" s="67" t="s">
        <v>220</v>
      </c>
      <c r="C173" s="67">
        <v>21</v>
      </c>
      <c r="D173" s="67" t="s">
        <v>43</v>
      </c>
      <c r="E173" s="67">
        <v>2</v>
      </c>
      <c r="F173" s="67" t="s">
        <v>44</v>
      </c>
      <c r="G173" s="64" t="s">
        <v>45</v>
      </c>
      <c r="H173" s="64" t="s">
        <v>46</v>
      </c>
    </row>
    <row r="174" spans="1:8" x14ac:dyDescent="0.2">
      <c r="A174" s="67">
        <v>1486</v>
      </c>
      <c r="B174" s="67" t="s">
        <v>221</v>
      </c>
      <c r="C174" s="67">
        <v>22</v>
      </c>
      <c r="D174" s="67" t="s">
        <v>119</v>
      </c>
      <c r="E174" s="67">
        <v>2</v>
      </c>
      <c r="F174" s="67" t="s">
        <v>44</v>
      </c>
      <c r="G174" s="64" t="s">
        <v>120</v>
      </c>
      <c r="H174" s="64" t="s">
        <v>46</v>
      </c>
    </row>
    <row r="175" spans="1:8" x14ac:dyDescent="0.2">
      <c r="A175" s="67">
        <v>1487</v>
      </c>
      <c r="B175" s="67" t="s">
        <v>222</v>
      </c>
      <c r="C175" s="67">
        <v>21</v>
      </c>
      <c r="D175" s="67" t="s">
        <v>43</v>
      </c>
      <c r="E175" s="67">
        <v>2</v>
      </c>
      <c r="F175" s="67" t="s">
        <v>44</v>
      </c>
      <c r="G175" s="64" t="s">
        <v>45</v>
      </c>
      <c r="H175" s="64" t="s">
        <v>46</v>
      </c>
    </row>
    <row r="176" spans="1:8" x14ac:dyDescent="0.2">
      <c r="A176" s="67">
        <v>1488</v>
      </c>
      <c r="B176" s="67" t="s">
        <v>223</v>
      </c>
      <c r="C176" s="67">
        <v>21</v>
      </c>
      <c r="D176" s="67" t="s">
        <v>43</v>
      </c>
      <c r="E176" s="67">
        <v>2</v>
      </c>
      <c r="F176" s="67" t="s">
        <v>44</v>
      </c>
      <c r="G176" s="64" t="s">
        <v>45</v>
      </c>
      <c r="H176" s="64" t="s">
        <v>46</v>
      </c>
    </row>
    <row r="177" spans="1:8" x14ac:dyDescent="0.2">
      <c r="A177" s="67">
        <v>1489</v>
      </c>
      <c r="B177" s="67" t="s">
        <v>224</v>
      </c>
      <c r="C177" s="67">
        <v>21</v>
      </c>
      <c r="D177" s="67" t="s">
        <v>43</v>
      </c>
      <c r="E177" s="67">
        <v>2</v>
      </c>
      <c r="F177" s="67" t="s">
        <v>44</v>
      </c>
      <c r="G177" s="64" t="s">
        <v>45</v>
      </c>
      <c r="H177" s="64" t="s">
        <v>46</v>
      </c>
    </row>
    <row r="178" spans="1:8" x14ac:dyDescent="0.2">
      <c r="A178" s="67">
        <v>1490</v>
      </c>
      <c r="B178" s="67" t="s">
        <v>225</v>
      </c>
      <c r="C178" s="67">
        <v>21</v>
      </c>
      <c r="D178" s="67" t="s">
        <v>43</v>
      </c>
      <c r="E178" s="67">
        <v>2</v>
      </c>
      <c r="F178" s="67" t="s">
        <v>44</v>
      </c>
      <c r="G178" s="64" t="s">
        <v>45</v>
      </c>
      <c r="H178" s="64" t="s">
        <v>46</v>
      </c>
    </row>
    <row r="179" spans="1:8" x14ac:dyDescent="0.2">
      <c r="A179" s="67">
        <v>1491</v>
      </c>
      <c r="B179" s="67" t="s">
        <v>226</v>
      </c>
      <c r="C179" s="67">
        <v>11</v>
      </c>
      <c r="D179" s="67" t="s">
        <v>51</v>
      </c>
      <c r="E179" s="67">
        <v>1</v>
      </c>
      <c r="F179" s="67" t="s">
        <v>52</v>
      </c>
      <c r="G179" s="64" t="s">
        <v>53</v>
      </c>
      <c r="H179" s="64" t="s">
        <v>52</v>
      </c>
    </row>
    <row r="180" spans="1:8" x14ac:dyDescent="0.2">
      <c r="A180" s="67">
        <v>1492</v>
      </c>
      <c r="B180" s="67" t="s">
        <v>227</v>
      </c>
      <c r="C180" s="67">
        <v>22</v>
      </c>
      <c r="D180" s="67" t="s">
        <v>119</v>
      </c>
      <c r="E180" s="67">
        <v>2</v>
      </c>
      <c r="F180" s="67" t="s">
        <v>44</v>
      </c>
      <c r="G180" s="64" t="s">
        <v>120</v>
      </c>
      <c r="H180" s="64" t="s">
        <v>46</v>
      </c>
    </row>
    <row r="181" spans="1:8" x14ac:dyDescent="0.2">
      <c r="A181" s="67">
        <v>1493</v>
      </c>
      <c r="B181" s="67" t="s">
        <v>228</v>
      </c>
      <c r="C181" s="67">
        <v>22</v>
      </c>
      <c r="D181" s="67" t="s">
        <v>119</v>
      </c>
      <c r="E181" s="67">
        <v>2</v>
      </c>
      <c r="F181" s="67" t="s">
        <v>44</v>
      </c>
      <c r="G181" s="64" t="s">
        <v>120</v>
      </c>
      <c r="H181" s="64" t="s">
        <v>46</v>
      </c>
    </row>
    <row r="182" spans="1:8" x14ac:dyDescent="0.2">
      <c r="A182" s="67">
        <v>1494</v>
      </c>
      <c r="B182" s="67" t="s">
        <v>229</v>
      </c>
      <c r="C182" s="67">
        <v>22</v>
      </c>
      <c r="D182" s="67" t="s">
        <v>119</v>
      </c>
      <c r="E182" s="67">
        <v>2</v>
      </c>
      <c r="F182" s="67" t="s">
        <v>44</v>
      </c>
      <c r="G182" s="64" t="s">
        <v>120</v>
      </c>
      <c r="H182" s="64" t="s">
        <v>46</v>
      </c>
    </row>
    <row r="183" spans="1:8" x14ac:dyDescent="0.2">
      <c r="A183" s="67">
        <v>1495</v>
      </c>
      <c r="B183" s="67" t="s">
        <v>230</v>
      </c>
      <c r="C183" s="67">
        <v>22</v>
      </c>
      <c r="D183" s="67" t="s">
        <v>119</v>
      </c>
      <c r="E183" s="67">
        <v>2</v>
      </c>
      <c r="F183" s="67" t="s">
        <v>44</v>
      </c>
      <c r="G183" s="64" t="s">
        <v>120</v>
      </c>
      <c r="H183" s="64" t="s">
        <v>46</v>
      </c>
    </row>
    <row r="184" spans="1:8" x14ac:dyDescent="0.2">
      <c r="A184" s="67">
        <v>1496</v>
      </c>
      <c r="B184" s="67" t="s">
        <v>231</v>
      </c>
      <c r="C184" s="67">
        <v>22</v>
      </c>
      <c r="D184" s="67" t="s">
        <v>119</v>
      </c>
      <c r="E184" s="67">
        <v>2</v>
      </c>
      <c r="F184" s="67" t="s">
        <v>44</v>
      </c>
      <c r="G184" s="64" t="s">
        <v>120</v>
      </c>
      <c r="H184" s="64" t="s">
        <v>46</v>
      </c>
    </row>
    <row r="185" spans="1:8" x14ac:dyDescent="0.2">
      <c r="A185" s="67">
        <v>1497</v>
      </c>
      <c r="B185" s="67" t="s">
        <v>232</v>
      </c>
      <c r="C185" s="67">
        <v>22</v>
      </c>
      <c r="D185" s="67" t="s">
        <v>119</v>
      </c>
      <c r="E185" s="67">
        <v>2</v>
      </c>
      <c r="F185" s="67" t="s">
        <v>44</v>
      </c>
      <c r="G185" s="64" t="s">
        <v>120</v>
      </c>
      <c r="H185" s="64" t="s">
        <v>46</v>
      </c>
    </row>
    <row r="186" spans="1:8" x14ac:dyDescent="0.2">
      <c r="A186" s="67">
        <v>1498</v>
      </c>
      <c r="B186" s="67" t="s">
        <v>233</v>
      </c>
      <c r="C186" s="67">
        <v>22</v>
      </c>
      <c r="D186" s="67" t="s">
        <v>119</v>
      </c>
      <c r="E186" s="67">
        <v>2</v>
      </c>
      <c r="F186" s="67" t="s">
        <v>44</v>
      </c>
      <c r="G186" s="64" t="s">
        <v>120</v>
      </c>
      <c r="H186" s="64" t="s">
        <v>46</v>
      </c>
    </row>
    <row r="187" spans="1:8" x14ac:dyDescent="0.2">
      <c r="A187" s="67">
        <v>1499</v>
      </c>
      <c r="B187" s="67" t="s">
        <v>234</v>
      </c>
      <c r="C187" s="67">
        <v>22</v>
      </c>
      <c r="D187" s="67" t="s">
        <v>119</v>
      </c>
      <c r="E187" s="67">
        <v>2</v>
      </c>
      <c r="F187" s="67" t="s">
        <v>44</v>
      </c>
      <c r="G187" s="64" t="s">
        <v>120</v>
      </c>
      <c r="H187" s="64" t="s">
        <v>46</v>
      </c>
    </row>
    <row r="188" spans="1:8" x14ac:dyDescent="0.2">
      <c r="A188" s="67">
        <v>1715</v>
      </c>
      <c r="B188" s="67" t="s">
        <v>235</v>
      </c>
      <c r="C188" s="67">
        <v>21</v>
      </c>
      <c r="D188" s="67" t="s">
        <v>43</v>
      </c>
      <c r="E188" s="67">
        <v>2</v>
      </c>
      <c r="F188" s="67" t="s">
        <v>44</v>
      </c>
      <c r="G188" s="64" t="s">
        <v>45</v>
      </c>
      <c r="H188" s="64" t="s">
        <v>46</v>
      </c>
    </row>
    <row r="189" spans="1:8" x14ac:dyDescent="0.2">
      <c r="A189" s="67">
        <v>1730</v>
      </c>
      <c r="B189" s="67" t="s">
        <v>236</v>
      </c>
      <c r="C189" s="67">
        <v>12</v>
      </c>
      <c r="D189" s="67" t="s">
        <v>83</v>
      </c>
      <c r="E189" s="67">
        <v>1</v>
      </c>
      <c r="F189" s="67" t="s">
        <v>52</v>
      </c>
      <c r="G189" s="64" t="s">
        <v>84</v>
      </c>
      <c r="H189" s="64" t="s">
        <v>52</v>
      </c>
    </row>
    <row r="190" spans="1:8" x14ac:dyDescent="0.2">
      <c r="A190" s="67">
        <v>1737</v>
      </c>
      <c r="B190" s="67" t="s">
        <v>237</v>
      </c>
      <c r="C190" s="67">
        <v>12</v>
      </c>
      <c r="D190" s="67" t="s">
        <v>83</v>
      </c>
      <c r="E190" s="67">
        <v>1</v>
      </c>
      <c r="F190" s="67" t="s">
        <v>52</v>
      </c>
      <c r="G190" s="64" t="s">
        <v>84</v>
      </c>
      <c r="H190" s="64" t="s">
        <v>52</v>
      </c>
    </row>
    <row r="191" spans="1:8" x14ac:dyDescent="0.2">
      <c r="A191" s="67">
        <v>1760</v>
      </c>
      <c r="B191" s="67" t="s">
        <v>238</v>
      </c>
      <c r="C191" s="67">
        <v>11</v>
      </c>
      <c r="D191" s="67" t="s">
        <v>51</v>
      </c>
      <c r="E191" s="67">
        <v>1</v>
      </c>
      <c r="F191" s="67" t="s">
        <v>52</v>
      </c>
      <c r="G191" s="64" t="s">
        <v>53</v>
      </c>
      <c r="H191" s="64" t="s">
        <v>52</v>
      </c>
    </row>
    <row r="192" spans="1:8" x14ac:dyDescent="0.2">
      <c r="A192" s="67">
        <v>1761</v>
      </c>
      <c r="B192" s="67" t="s">
        <v>239</v>
      </c>
      <c r="C192" s="67">
        <v>21</v>
      </c>
      <c r="D192" s="67" t="s">
        <v>43</v>
      </c>
      <c r="E192" s="67">
        <v>2</v>
      </c>
      <c r="F192" s="67" t="s">
        <v>44</v>
      </c>
      <c r="G192" s="64" t="s">
        <v>45</v>
      </c>
      <c r="H192" s="64" t="s">
        <v>46</v>
      </c>
    </row>
    <row r="193" spans="1:8" x14ac:dyDescent="0.2">
      <c r="A193" s="67">
        <v>1762</v>
      </c>
      <c r="B193" s="67" t="s">
        <v>240</v>
      </c>
      <c r="C193" s="67">
        <v>12</v>
      </c>
      <c r="D193" s="67" t="s">
        <v>83</v>
      </c>
      <c r="E193" s="67">
        <v>1</v>
      </c>
      <c r="F193" s="67" t="s">
        <v>52</v>
      </c>
      <c r="G193" s="64" t="s">
        <v>84</v>
      </c>
      <c r="H193" s="64" t="s">
        <v>52</v>
      </c>
    </row>
    <row r="194" spans="1:8" x14ac:dyDescent="0.2">
      <c r="A194" s="67">
        <v>1763</v>
      </c>
      <c r="B194" s="67" t="s">
        <v>241</v>
      </c>
      <c r="C194" s="67">
        <v>21</v>
      </c>
      <c r="D194" s="67" t="s">
        <v>43</v>
      </c>
      <c r="E194" s="67">
        <v>2</v>
      </c>
      <c r="F194" s="67" t="s">
        <v>44</v>
      </c>
      <c r="G194" s="64" t="s">
        <v>45</v>
      </c>
      <c r="H194" s="64" t="s">
        <v>46</v>
      </c>
    </row>
    <row r="195" spans="1:8" x14ac:dyDescent="0.2">
      <c r="A195" s="67">
        <v>1764</v>
      </c>
      <c r="B195" s="67" t="s">
        <v>242</v>
      </c>
      <c r="C195" s="67">
        <v>11</v>
      </c>
      <c r="D195" s="67" t="s">
        <v>51</v>
      </c>
      <c r="E195" s="67">
        <v>1</v>
      </c>
      <c r="F195" s="67" t="s">
        <v>52</v>
      </c>
      <c r="G195" s="64" t="s">
        <v>53</v>
      </c>
      <c r="H195" s="64" t="s">
        <v>52</v>
      </c>
    </row>
    <row r="196" spans="1:8" x14ac:dyDescent="0.2">
      <c r="A196" s="67">
        <v>1765</v>
      </c>
      <c r="B196" s="67" t="s">
        <v>243</v>
      </c>
      <c r="C196" s="67">
        <v>12</v>
      </c>
      <c r="D196" s="67" t="s">
        <v>83</v>
      </c>
      <c r="E196" s="67">
        <v>1</v>
      </c>
      <c r="F196" s="67" t="s">
        <v>52</v>
      </c>
      <c r="G196" s="64" t="s">
        <v>84</v>
      </c>
      <c r="H196" s="64" t="s">
        <v>52</v>
      </c>
    </row>
    <row r="197" spans="1:8" x14ac:dyDescent="0.2">
      <c r="A197" s="67">
        <v>1766</v>
      </c>
      <c r="B197" s="67" t="s">
        <v>244</v>
      </c>
      <c r="C197" s="67">
        <v>12</v>
      </c>
      <c r="D197" s="67" t="s">
        <v>83</v>
      </c>
      <c r="E197" s="67">
        <v>1</v>
      </c>
      <c r="F197" s="67" t="s">
        <v>52</v>
      </c>
      <c r="G197" s="64" t="s">
        <v>84</v>
      </c>
      <c r="H197" s="64" t="s">
        <v>52</v>
      </c>
    </row>
    <row r="198" spans="1:8" x14ac:dyDescent="0.2">
      <c r="A198" s="67">
        <v>1780</v>
      </c>
      <c r="B198" s="67" t="s">
        <v>245</v>
      </c>
      <c r="C198" s="67">
        <v>21</v>
      </c>
      <c r="D198" s="67" t="s">
        <v>43</v>
      </c>
      <c r="E198" s="67">
        <v>2</v>
      </c>
      <c r="F198" s="67" t="s">
        <v>44</v>
      </c>
      <c r="G198" s="64" t="s">
        <v>45</v>
      </c>
      <c r="H198" s="64" t="s">
        <v>46</v>
      </c>
    </row>
    <row r="199" spans="1:8" x14ac:dyDescent="0.2">
      <c r="A199" s="67">
        <v>1781</v>
      </c>
      <c r="B199" s="67" t="s">
        <v>246</v>
      </c>
      <c r="C199" s="67">
        <v>21</v>
      </c>
      <c r="D199" s="67" t="s">
        <v>43</v>
      </c>
      <c r="E199" s="67">
        <v>2</v>
      </c>
      <c r="F199" s="67" t="s">
        <v>44</v>
      </c>
      <c r="G199" s="64" t="s">
        <v>45</v>
      </c>
      <c r="H199" s="64" t="s">
        <v>46</v>
      </c>
    </row>
    <row r="200" spans="1:8" x14ac:dyDescent="0.2">
      <c r="A200" s="67">
        <v>1782</v>
      </c>
      <c r="B200" s="67" t="s">
        <v>247</v>
      </c>
      <c r="C200" s="67">
        <v>21</v>
      </c>
      <c r="D200" s="67" t="s">
        <v>43</v>
      </c>
      <c r="E200" s="67">
        <v>2</v>
      </c>
      <c r="F200" s="67" t="s">
        <v>44</v>
      </c>
      <c r="G200" s="64" t="s">
        <v>45</v>
      </c>
      <c r="H200" s="64" t="s">
        <v>46</v>
      </c>
    </row>
    <row r="201" spans="1:8" x14ac:dyDescent="0.2">
      <c r="A201" s="67">
        <v>1783</v>
      </c>
      <c r="B201" s="67" t="s">
        <v>248</v>
      </c>
      <c r="C201" s="67">
        <v>12</v>
      </c>
      <c r="D201" s="67" t="s">
        <v>83</v>
      </c>
      <c r="E201" s="67">
        <v>1</v>
      </c>
      <c r="F201" s="67" t="s">
        <v>52</v>
      </c>
      <c r="G201" s="64" t="s">
        <v>84</v>
      </c>
      <c r="H201" s="64" t="s">
        <v>52</v>
      </c>
    </row>
    <row r="202" spans="1:8" x14ac:dyDescent="0.2">
      <c r="A202" s="67">
        <v>1784</v>
      </c>
      <c r="B202" s="67" t="s">
        <v>249</v>
      </c>
      <c r="C202" s="67">
        <v>22</v>
      </c>
      <c r="D202" s="67" t="s">
        <v>119</v>
      </c>
      <c r="E202" s="67">
        <v>2</v>
      </c>
      <c r="F202" s="67" t="s">
        <v>44</v>
      </c>
      <c r="G202" s="64" t="s">
        <v>120</v>
      </c>
      <c r="H202" s="64" t="s">
        <v>46</v>
      </c>
    </row>
    <row r="203" spans="1:8" x14ac:dyDescent="0.2">
      <c r="A203" s="67">
        <v>1785</v>
      </c>
      <c r="B203" s="67" t="s">
        <v>250</v>
      </c>
      <c r="C203" s="67">
        <v>21</v>
      </c>
      <c r="D203" s="67" t="s">
        <v>43</v>
      </c>
      <c r="E203" s="67">
        <v>2</v>
      </c>
      <c r="F203" s="67" t="s">
        <v>44</v>
      </c>
      <c r="G203" s="64" t="s">
        <v>45</v>
      </c>
      <c r="H203" s="64" t="s">
        <v>46</v>
      </c>
    </row>
    <row r="204" spans="1:8" x14ac:dyDescent="0.2">
      <c r="A204" s="67">
        <v>1814</v>
      </c>
      <c r="B204" s="67" t="s">
        <v>251</v>
      </c>
      <c r="C204" s="67">
        <v>11</v>
      </c>
      <c r="D204" s="67" t="s">
        <v>51</v>
      </c>
      <c r="E204" s="67">
        <v>1</v>
      </c>
      <c r="F204" s="67" t="s">
        <v>52</v>
      </c>
      <c r="G204" s="64" t="s">
        <v>53</v>
      </c>
      <c r="H204" s="64" t="s">
        <v>52</v>
      </c>
    </row>
    <row r="205" spans="1:8" x14ac:dyDescent="0.2">
      <c r="A205" s="67">
        <v>1860</v>
      </c>
      <c r="B205" s="67" t="s">
        <v>252</v>
      </c>
      <c r="C205" s="67">
        <v>11</v>
      </c>
      <c r="D205" s="67" t="s">
        <v>51</v>
      </c>
      <c r="E205" s="67">
        <v>1</v>
      </c>
      <c r="F205" s="67" t="s">
        <v>52</v>
      </c>
      <c r="G205" s="64" t="s">
        <v>53</v>
      </c>
      <c r="H205" s="64" t="s">
        <v>52</v>
      </c>
    </row>
    <row r="206" spans="1:8" x14ac:dyDescent="0.2">
      <c r="A206" s="67">
        <v>1861</v>
      </c>
      <c r="B206" s="67" t="s">
        <v>253</v>
      </c>
      <c r="C206" s="67">
        <v>11</v>
      </c>
      <c r="D206" s="67" t="s">
        <v>51</v>
      </c>
      <c r="E206" s="67">
        <v>1</v>
      </c>
      <c r="F206" s="67" t="s">
        <v>52</v>
      </c>
      <c r="G206" s="64" t="s">
        <v>53</v>
      </c>
      <c r="H206" s="64" t="s">
        <v>52</v>
      </c>
    </row>
    <row r="207" spans="1:8" x14ac:dyDescent="0.2">
      <c r="A207" s="67">
        <v>1862</v>
      </c>
      <c r="B207" s="67" t="s">
        <v>254</v>
      </c>
      <c r="C207" s="67">
        <v>21</v>
      </c>
      <c r="D207" s="67" t="s">
        <v>43</v>
      </c>
      <c r="E207" s="67">
        <v>2</v>
      </c>
      <c r="F207" s="67" t="s">
        <v>44</v>
      </c>
      <c r="G207" s="64" t="s">
        <v>45</v>
      </c>
      <c r="H207" s="64" t="s">
        <v>46</v>
      </c>
    </row>
    <row r="208" spans="1:8" x14ac:dyDescent="0.2">
      <c r="A208" s="67">
        <v>1863</v>
      </c>
      <c r="B208" s="67" t="s">
        <v>255</v>
      </c>
      <c r="C208" s="67">
        <v>12</v>
      </c>
      <c r="D208" s="67" t="s">
        <v>83</v>
      </c>
      <c r="E208" s="67">
        <v>1</v>
      </c>
      <c r="F208" s="67" t="s">
        <v>52</v>
      </c>
      <c r="G208" s="64" t="s">
        <v>84</v>
      </c>
      <c r="H208" s="64" t="s">
        <v>52</v>
      </c>
    </row>
    <row r="209" spans="1:8" x14ac:dyDescent="0.2">
      <c r="A209" s="67">
        <v>1864</v>
      </c>
      <c r="B209" s="67" t="s">
        <v>256</v>
      </c>
      <c r="C209" s="67">
        <v>12</v>
      </c>
      <c r="D209" s="67" t="s">
        <v>83</v>
      </c>
      <c r="E209" s="67">
        <v>1</v>
      </c>
      <c r="F209" s="67" t="s">
        <v>52</v>
      </c>
      <c r="G209" s="64" t="s">
        <v>84</v>
      </c>
      <c r="H209" s="64" t="s">
        <v>52</v>
      </c>
    </row>
    <row r="210" spans="1:8" x14ac:dyDescent="0.2">
      <c r="A210" s="67">
        <v>1880</v>
      </c>
      <c r="B210" s="67" t="s">
        <v>257</v>
      </c>
      <c r="C210" s="67">
        <v>21</v>
      </c>
      <c r="D210" s="67" t="s">
        <v>43</v>
      </c>
      <c r="E210" s="67">
        <v>2</v>
      </c>
      <c r="F210" s="67" t="s">
        <v>44</v>
      </c>
      <c r="G210" s="64" t="s">
        <v>45</v>
      </c>
      <c r="H210" s="64" t="s">
        <v>46</v>
      </c>
    </row>
    <row r="211" spans="1:8" x14ac:dyDescent="0.2">
      <c r="A211" s="67">
        <v>1881</v>
      </c>
      <c r="B211" s="67" t="s">
        <v>258</v>
      </c>
      <c r="C211" s="67">
        <v>21</v>
      </c>
      <c r="D211" s="67" t="s">
        <v>43</v>
      </c>
      <c r="E211" s="67">
        <v>2</v>
      </c>
      <c r="F211" s="67" t="s">
        <v>44</v>
      </c>
      <c r="G211" s="64" t="s">
        <v>45</v>
      </c>
      <c r="H211" s="64" t="s">
        <v>46</v>
      </c>
    </row>
    <row r="212" spans="1:8" x14ac:dyDescent="0.2">
      <c r="A212" s="67">
        <v>1882</v>
      </c>
      <c r="B212" s="67" t="s">
        <v>259</v>
      </c>
      <c r="C212" s="67">
        <v>11</v>
      </c>
      <c r="D212" s="67" t="s">
        <v>51</v>
      </c>
      <c r="E212" s="67">
        <v>1</v>
      </c>
      <c r="F212" s="67" t="s">
        <v>52</v>
      </c>
      <c r="G212" s="64" t="s">
        <v>53</v>
      </c>
      <c r="H212" s="64" t="s">
        <v>52</v>
      </c>
    </row>
    <row r="213" spans="1:8" x14ac:dyDescent="0.2">
      <c r="A213" s="67">
        <v>1883</v>
      </c>
      <c r="B213" s="67" t="s">
        <v>260</v>
      </c>
      <c r="C213" s="67">
        <v>21</v>
      </c>
      <c r="D213" s="67" t="s">
        <v>43</v>
      </c>
      <c r="E213" s="67">
        <v>2</v>
      </c>
      <c r="F213" s="67" t="s">
        <v>44</v>
      </c>
      <c r="G213" s="64" t="s">
        <v>45</v>
      </c>
      <c r="H213" s="64" t="s">
        <v>46</v>
      </c>
    </row>
    <row r="214" spans="1:8" x14ac:dyDescent="0.2">
      <c r="A214" s="67">
        <v>1884</v>
      </c>
      <c r="B214" s="67" t="s">
        <v>261</v>
      </c>
      <c r="C214" s="67">
        <v>21</v>
      </c>
      <c r="D214" s="67" t="s">
        <v>43</v>
      </c>
      <c r="E214" s="67">
        <v>2</v>
      </c>
      <c r="F214" s="67" t="s">
        <v>44</v>
      </c>
      <c r="G214" s="64" t="s">
        <v>45</v>
      </c>
      <c r="H214" s="64" t="s">
        <v>46</v>
      </c>
    </row>
    <row r="215" spans="1:8" x14ac:dyDescent="0.2">
      <c r="A215" s="67">
        <v>1885</v>
      </c>
      <c r="B215" s="67" t="s">
        <v>262</v>
      </c>
      <c r="C215" s="67">
        <v>11</v>
      </c>
      <c r="D215" s="67" t="s">
        <v>51</v>
      </c>
      <c r="E215" s="67">
        <v>1</v>
      </c>
      <c r="F215" s="67" t="s">
        <v>52</v>
      </c>
      <c r="G215" s="64" t="s">
        <v>53</v>
      </c>
      <c r="H215" s="64" t="s">
        <v>52</v>
      </c>
    </row>
    <row r="216" spans="1:8" x14ac:dyDescent="0.2">
      <c r="A216" s="67">
        <v>1904</v>
      </c>
      <c r="B216" s="67" t="s">
        <v>263</v>
      </c>
      <c r="C216" s="67">
        <v>11</v>
      </c>
      <c r="D216" s="67" t="s">
        <v>51</v>
      </c>
      <c r="E216" s="67">
        <v>1</v>
      </c>
      <c r="F216" s="67" t="s">
        <v>52</v>
      </c>
      <c r="G216" s="64" t="s">
        <v>53</v>
      </c>
      <c r="H216" s="64" t="s">
        <v>52</v>
      </c>
    </row>
    <row r="217" spans="1:8" x14ac:dyDescent="0.2">
      <c r="A217" s="67">
        <v>1907</v>
      </c>
      <c r="B217" s="67" t="s">
        <v>264</v>
      </c>
      <c r="C217" s="67">
        <v>21</v>
      </c>
      <c r="D217" s="67" t="s">
        <v>43</v>
      </c>
      <c r="E217" s="67">
        <v>2</v>
      </c>
      <c r="F217" s="67" t="s">
        <v>44</v>
      </c>
      <c r="G217" s="64" t="s">
        <v>45</v>
      </c>
      <c r="H217" s="64" t="s">
        <v>46</v>
      </c>
    </row>
    <row r="218" spans="1:8" x14ac:dyDescent="0.2">
      <c r="A218" s="67">
        <v>1960</v>
      </c>
      <c r="B218" s="67" t="s">
        <v>265</v>
      </c>
      <c r="C218" s="67">
        <v>21</v>
      </c>
      <c r="D218" s="67" t="s">
        <v>43</v>
      </c>
      <c r="E218" s="67">
        <v>2</v>
      </c>
      <c r="F218" s="67" t="s">
        <v>44</v>
      </c>
      <c r="G218" s="64" t="s">
        <v>45</v>
      </c>
      <c r="H218" s="64" t="s">
        <v>46</v>
      </c>
    </row>
    <row r="219" spans="1:8" x14ac:dyDescent="0.2">
      <c r="A219" s="67">
        <v>1961</v>
      </c>
      <c r="B219" s="67" t="s">
        <v>266</v>
      </c>
      <c r="C219" s="67">
        <v>21</v>
      </c>
      <c r="D219" s="67" t="s">
        <v>43</v>
      </c>
      <c r="E219" s="67">
        <v>2</v>
      </c>
      <c r="F219" s="67" t="s">
        <v>44</v>
      </c>
      <c r="G219" s="64" t="s">
        <v>45</v>
      </c>
      <c r="H219" s="64" t="s">
        <v>46</v>
      </c>
    </row>
    <row r="220" spans="1:8" x14ac:dyDescent="0.2">
      <c r="A220" s="67">
        <v>1962</v>
      </c>
      <c r="B220" s="67" t="s">
        <v>267</v>
      </c>
      <c r="C220" s="67">
        <v>12</v>
      </c>
      <c r="D220" s="67" t="s">
        <v>83</v>
      </c>
      <c r="E220" s="67">
        <v>1</v>
      </c>
      <c r="F220" s="67" t="s">
        <v>52</v>
      </c>
      <c r="G220" s="64" t="s">
        <v>84</v>
      </c>
      <c r="H220" s="64" t="s">
        <v>52</v>
      </c>
    </row>
    <row r="221" spans="1:8" x14ac:dyDescent="0.2">
      <c r="A221" s="67">
        <v>1980</v>
      </c>
      <c r="B221" s="67" t="s">
        <v>268</v>
      </c>
      <c r="C221" s="67">
        <v>21</v>
      </c>
      <c r="D221" s="67" t="s">
        <v>43</v>
      </c>
      <c r="E221" s="67">
        <v>2</v>
      </c>
      <c r="F221" s="67" t="s">
        <v>44</v>
      </c>
      <c r="G221" s="64" t="s">
        <v>45</v>
      </c>
      <c r="H221" s="64" t="s">
        <v>46</v>
      </c>
    </row>
    <row r="222" spans="1:8" x14ac:dyDescent="0.2">
      <c r="A222" s="67">
        <v>1981</v>
      </c>
      <c r="B222" s="67" t="s">
        <v>269</v>
      </c>
      <c r="C222" s="67">
        <v>21</v>
      </c>
      <c r="D222" s="67" t="s">
        <v>43</v>
      </c>
      <c r="E222" s="67">
        <v>2</v>
      </c>
      <c r="F222" s="67" t="s">
        <v>44</v>
      </c>
      <c r="G222" s="64" t="s">
        <v>45</v>
      </c>
      <c r="H222" s="64" t="s">
        <v>46</v>
      </c>
    </row>
    <row r="223" spans="1:8" x14ac:dyDescent="0.2">
      <c r="A223" s="67">
        <v>1982</v>
      </c>
      <c r="B223" s="67" t="s">
        <v>270</v>
      </c>
      <c r="C223" s="67">
        <v>22</v>
      </c>
      <c r="D223" s="67" t="s">
        <v>119</v>
      </c>
      <c r="E223" s="67">
        <v>2</v>
      </c>
      <c r="F223" s="67" t="s">
        <v>44</v>
      </c>
      <c r="G223" s="64" t="s">
        <v>120</v>
      </c>
      <c r="H223" s="64" t="s">
        <v>46</v>
      </c>
    </row>
    <row r="224" spans="1:8" x14ac:dyDescent="0.2">
      <c r="A224" s="67">
        <v>1983</v>
      </c>
      <c r="B224" s="67" t="s">
        <v>271</v>
      </c>
      <c r="C224" s="67">
        <v>21</v>
      </c>
      <c r="D224" s="67" t="s">
        <v>43</v>
      </c>
      <c r="E224" s="67">
        <v>2</v>
      </c>
      <c r="F224" s="67" t="s">
        <v>44</v>
      </c>
      <c r="G224" s="64" t="s">
        <v>45</v>
      </c>
      <c r="H224" s="64" t="s">
        <v>46</v>
      </c>
    </row>
    <row r="225" spans="1:8" x14ac:dyDescent="0.2">
      <c r="A225" s="67">
        <v>1984</v>
      </c>
      <c r="B225" s="67" t="s">
        <v>272</v>
      </c>
      <c r="C225" s="67">
        <v>21</v>
      </c>
      <c r="D225" s="67" t="s">
        <v>43</v>
      </c>
      <c r="E225" s="67">
        <v>2</v>
      </c>
      <c r="F225" s="67" t="s">
        <v>44</v>
      </c>
      <c r="G225" s="64" t="s">
        <v>45</v>
      </c>
      <c r="H225" s="64" t="s">
        <v>46</v>
      </c>
    </row>
    <row r="226" spans="1:8" x14ac:dyDescent="0.2">
      <c r="A226" s="67">
        <v>2021</v>
      </c>
      <c r="B226" s="67" t="s">
        <v>273</v>
      </c>
      <c r="C226" s="67">
        <v>12</v>
      </c>
      <c r="D226" s="67" t="s">
        <v>83</v>
      </c>
      <c r="E226" s="67">
        <v>1</v>
      </c>
      <c r="F226" s="67" t="s">
        <v>52</v>
      </c>
      <c r="G226" s="64" t="s">
        <v>84</v>
      </c>
      <c r="H226" s="64" t="s">
        <v>52</v>
      </c>
    </row>
    <row r="227" spans="1:8" x14ac:dyDescent="0.2">
      <c r="A227" s="67">
        <v>2023</v>
      </c>
      <c r="B227" s="67" t="s">
        <v>274</v>
      </c>
      <c r="C227" s="67">
        <v>13</v>
      </c>
      <c r="D227" s="67" t="s">
        <v>275</v>
      </c>
      <c r="E227" s="67">
        <v>1</v>
      </c>
      <c r="F227" s="67" t="s">
        <v>52</v>
      </c>
      <c r="G227" s="64" t="s">
        <v>276</v>
      </c>
      <c r="H227" s="64" t="s">
        <v>52</v>
      </c>
    </row>
    <row r="228" spans="1:8" x14ac:dyDescent="0.2">
      <c r="A228" s="67">
        <v>2026</v>
      </c>
      <c r="B228" s="67" t="s">
        <v>277</v>
      </c>
      <c r="C228" s="67">
        <v>11</v>
      </c>
      <c r="D228" s="67" t="s">
        <v>51</v>
      </c>
      <c r="E228" s="67">
        <v>1</v>
      </c>
      <c r="F228" s="67" t="s">
        <v>52</v>
      </c>
      <c r="G228" s="64" t="s">
        <v>53</v>
      </c>
      <c r="H228" s="64" t="s">
        <v>52</v>
      </c>
    </row>
    <row r="229" spans="1:8" x14ac:dyDescent="0.2">
      <c r="A229" s="67">
        <v>2029</v>
      </c>
      <c r="B229" s="67" t="s">
        <v>278</v>
      </c>
      <c r="C229" s="67">
        <v>11</v>
      </c>
      <c r="D229" s="67" t="s">
        <v>51</v>
      </c>
      <c r="E229" s="67">
        <v>1</v>
      </c>
      <c r="F229" s="67" t="s">
        <v>52</v>
      </c>
      <c r="G229" s="64" t="s">
        <v>53</v>
      </c>
      <c r="H229" s="64" t="s">
        <v>52</v>
      </c>
    </row>
    <row r="230" spans="1:8" x14ac:dyDescent="0.2">
      <c r="A230" s="67">
        <v>2031</v>
      </c>
      <c r="B230" s="67" t="s">
        <v>279</v>
      </c>
      <c r="C230" s="67">
        <v>11</v>
      </c>
      <c r="D230" s="67" t="s">
        <v>51</v>
      </c>
      <c r="E230" s="67">
        <v>1</v>
      </c>
      <c r="F230" s="67" t="s">
        <v>52</v>
      </c>
      <c r="G230" s="64" t="s">
        <v>53</v>
      </c>
      <c r="H230" s="64" t="s">
        <v>52</v>
      </c>
    </row>
    <row r="231" spans="1:8" x14ac:dyDescent="0.2">
      <c r="A231" s="67">
        <v>2034</v>
      </c>
      <c r="B231" s="67" t="s">
        <v>280</v>
      </c>
      <c r="C231" s="67">
        <v>12</v>
      </c>
      <c r="D231" s="67" t="s">
        <v>83</v>
      </c>
      <c r="E231" s="67">
        <v>1</v>
      </c>
      <c r="F231" s="67" t="s">
        <v>52</v>
      </c>
      <c r="G231" s="64" t="s">
        <v>84</v>
      </c>
      <c r="H231" s="64" t="s">
        <v>52</v>
      </c>
    </row>
    <row r="232" spans="1:8" x14ac:dyDescent="0.2">
      <c r="A232" s="67">
        <v>2039</v>
      </c>
      <c r="B232" s="67" t="s">
        <v>281</v>
      </c>
      <c r="C232" s="67">
        <v>13</v>
      </c>
      <c r="D232" s="67" t="s">
        <v>275</v>
      </c>
      <c r="E232" s="67">
        <v>1</v>
      </c>
      <c r="F232" s="67" t="s">
        <v>52</v>
      </c>
      <c r="G232" s="64" t="s">
        <v>276</v>
      </c>
      <c r="H232" s="64" t="s">
        <v>52</v>
      </c>
    </row>
    <row r="233" spans="1:8" x14ac:dyDescent="0.2">
      <c r="A233" s="67">
        <v>2061</v>
      </c>
      <c r="B233" s="67" t="s">
        <v>282</v>
      </c>
      <c r="C233" s="67">
        <v>11</v>
      </c>
      <c r="D233" s="67" t="s">
        <v>51</v>
      </c>
      <c r="E233" s="67">
        <v>1</v>
      </c>
      <c r="F233" s="67" t="s">
        <v>52</v>
      </c>
      <c r="G233" s="64" t="s">
        <v>53</v>
      </c>
      <c r="H233" s="64" t="s">
        <v>52</v>
      </c>
    </row>
    <row r="234" spans="1:8" x14ac:dyDescent="0.2">
      <c r="A234" s="67">
        <v>2062</v>
      </c>
      <c r="B234" s="67" t="s">
        <v>283</v>
      </c>
      <c r="C234" s="67">
        <v>22</v>
      </c>
      <c r="D234" s="67" t="s">
        <v>119</v>
      </c>
      <c r="E234" s="67">
        <v>2</v>
      </c>
      <c r="F234" s="67" t="s">
        <v>44</v>
      </c>
      <c r="G234" s="64" t="s">
        <v>120</v>
      </c>
      <c r="H234" s="64" t="s">
        <v>46</v>
      </c>
    </row>
    <row r="235" spans="1:8" x14ac:dyDescent="0.2">
      <c r="A235" s="67">
        <v>2080</v>
      </c>
      <c r="B235" s="67" t="s">
        <v>284</v>
      </c>
      <c r="C235" s="67">
        <v>21</v>
      </c>
      <c r="D235" s="67" t="s">
        <v>43</v>
      </c>
      <c r="E235" s="67">
        <v>2</v>
      </c>
      <c r="F235" s="67" t="s">
        <v>44</v>
      </c>
      <c r="G235" s="64" t="s">
        <v>45</v>
      </c>
      <c r="H235" s="64" t="s">
        <v>46</v>
      </c>
    </row>
    <row r="236" spans="1:8" x14ac:dyDescent="0.2">
      <c r="A236" s="67">
        <v>2081</v>
      </c>
      <c r="B236" s="67" t="s">
        <v>285</v>
      </c>
      <c r="C236" s="67">
        <v>21</v>
      </c>
      <c r="D236" s="67" t="s">
        <v>43</v>
      </c>
      <c r="E236" s="67">
        <v>2</v>
      </c>
      <c r="F236" s="67" t="s">
        <v>44</v>
      </c>
      <c r="G236" s="64" t="s">
        <v>45</v>
      </c>
      <c r="H236" s="64" t="s">
        <v>46</v>
      </c>
    </row>
    <row r="237" spans="1:8" x14ac:dyDescent="0.2">
      <c r="A237" s="67">
        <v>2082</v>
      </c>
      <c r="B237" s="67" t="s">
        <v>286</v>
      </c>
      <c r="C237" s="67">
        <v>11</v>
      </c>
      <c r="D237" s="67" t="s">
        <v>51</v>
      </c>
      <c r="E237" s="67">
        <v>1</v>
      </c>
      <c r="F237" s="67" t="s">
        <v>52</v>
      </c>
      <c r="G237" s="64" t="s">
        <v>53</v>
      </c>
      <c r="H237" s="64" t="s">
        <v>52</v>
      </c>
    </row>
    <row r="238" spans="1:8" x14ac:dyDescent="0.2">
      <c r="A238" s="67">
        <v>2083</v>
      </c>
      <c r="B238" s="67" t="s">
        <v>287</v>
      </c>
      <c r="C238" s="67">
        <v>11</v>
      </c>
      <c r="D238" s="67" t="s">
        <v>51</v>
      </c>
      <c r="E238" s="67">
        <v>1</v>
      </c>
      <c r="F238" s="67" t="s">
        <v>52</v>
      </c>
      <c r="G238" s="64" t="s">
        <v>53</v>
      </c>
      <c r="H238" s="64" t="s">
        <v>52</v>
      </c>
    </row>
    <row r="239" spans="1:8" x14ac:dyDescent="0.2">
      <c r="A239" s="67">
        <v>2084</v>
      </c>
      <c r="B239" s="67" t="s">
        <v>288</v>
      </c>
      <c r="C239" s="67">
        <v>11</v>
      </c>
      <c r="D239" s="67" t="s">
        <v>51</v>
      </c>
      <c r="E239" s="67">
        <v>1</v>
      </c>
      <c r="F239" s="67" t="s">
        <v>52</v>
      </c>
      <c r="G239" s="64" t="s">
        <v>53</v>
      </c>
      <c r="H239" s="64" t="s">
        <v>52</v>
      </c>
    </row>
    <row r="240" spans="1:8" x14ac:dyDescent="0.2">
      <c r="A240" s="67">
        <v>2085</v>
      </c>
      <c r="B240" s="67" t="s">
        <v>289</v>
      </c>
      <c r="C240" s="67">
        <v>21</v>
      </c>
      <c r="D240" s="67" t="s">
        <v>43</v>
      </c>
      <c r="E240" s="67">
        <v>2</v>
      </c>
      <c r="F240" s="67" t="s">
        <v>44</v>
      </c>
      <c r="G240" s="64" t="s">
        <v>45</v>
      </c>
      <c r="H240" s="64" t="s">
        <v>46</v>
      </c>
    </row>
    <row r="241" spans="1:8" x14ac:dyDescent="0.2">
      <c r="A241" s="67">
        <v>2101</v>
      </c>
      <c r="B241" s="67" t="s">
        <v>290</v>
      </c>
      <c r="C241" s="67">
        <v>11</v>
      </c>
      <c r="D241" s="67" t="s">
        <v>51</v>
      </c>
      <c r="E241" s="67">
        <v>1</v>
      </c>
      <c r="F241" s="67" t="s">
        <v>52</v>
      </c>
      <c r="G241" s="64" t="s">
        <v>53</v>
      </c>
      <c r="H241" s="64" t="s">
        <v>52</v>
      </c>
    </row>
    <row r="242" spans="1:8" x14ac:dyDescent="0.2">
      <c r="A242" s="67">
        <v>2104</v>
      </c>
      <c r="B242" s="67" t="s">
        <v>291</v>
      </c>
      <c r="C242" s="67">
        <v>21</v>
      </c>
      <c r="D242" s="67" t="s">
        <v>43</v>
      </c>
      <c r="E242" s="67">
        <v>2</v>
      </c>
      <c r="F242" s="67" t="s">
        <v>44</v>
      </c>
      <c r="G242" s="64" t="s">
        <v>45</v>
      </c>
      <c r="H242" s="64" t="s">
        <v>46</v>
      </c>
    </row>
    <row r="243" spans="1:8" x14ac:dyDescent="0.2">
      <c r="A243" s="67">
        <v>2121</v>
      </c>
      <c r="B243" s="67" t="s">
        <v>292</v>
      </c>
      <c r="C243" s="67">
        <v>12</v>
      </c>
      <c r="D243" s="67" t="s">
        <v>83</v>
      </c>
      <c r="E243" s="67">
        <v>1</v>
      </c>
      <c r="F243" s="67" t="s">
        <v>52</v>
      </c>
      <c r="G243" s="64" t="s">
        <v>84</v>
      </c>
      <c r="H243" s="64" t="s">
        <v>52</v>
      </c>
    </row>
    <row r="244" spans="1:8" x14ac:dyDescent="0.2">
      <c r="A244" s="67">
        <v>2132</v>
      </c>
      <c r="B244" s="67" t="s">
        <v>293</v>
      </c>
      <c r="C244" s="67">
        <v>11</v>
      </c>
      <c r="D244" s="67" t="s">
        <v>51</v>
      </c>
      <c r="E244" s="67">
        <v>1</v>
      </c>
      <c r="F244" s="67" t="s">
        <v>52</v>
      </c>
      <c r="G244" s="64" t="s">
        <v>53</v>
      </c>
      <c r="H244" s="64" t="s">
        <v>52</v>
      </c>
    </row>
    <row r="245" spans="1:8" x14ac:dyDescent="0.2">
      <c r="A245" s="67">
        <v>2161</v>
      </c>
      <c r="B245" s="67" t="s">
        <v>294</v>
      </c>
      <c r="C245" s="67">
        <v>12</v>
      </c>
      <c r="D245" s="67" t="s">
        <v>83</v>
      </c>
      <c r="E245" s="67">
        <v>1</v>
      </c>
      <c r="F245" s="67" t="s">
        <v>52</v>
      </c>
      <c r="G245" s="64" t="s">
        <v>84</v>
      </c>
      <c r="H245" s="64" t="s">
        <v>52</v>
      </c>
    </row>
    <row r="246" spans="1:8" x14ac:dyDescent="0.2">
      <c r="A246" s="67">
        <v>2180</v>
      </c>
      <c r="B246" s="67" t="s">
        <v>295</v>
      </c>
      <c r="C246" s="67">
        <v>21</v>
      </c>
      <c r="D246" s="67" t="s">
        <v>43</v>
      </c>
      <c r="E246" s="67">
        <v>2</v>
      </c>
      <c r="F246" s="67" t="s">
        <v>44</v>
      </c>
      <c r="G246" s="64" t="s">
        <v>45</v>
      </c>
      <c r="H246" s="64" t="s">
        <v>46</v>
      </c>
    </row>
    <row r="247" spans="1:8" x14ac:dyDescent="0.2">
      <c r="A247" s="67">
        <v>2181</v>
      </c>
      <c r="B247" s="67" t="s">
        <v>296</v>
      </c>
      <c r="C247" s="67">
        <v>21</v>
      </c>
      <c r="D247" s="67" t="s">
        <v>43</v>
      </c>
      <c r="E247" s="67">
        <v>2</v>
      </c>
      <c r="F247" s="67" t="s">
        <v>44</v>
      </c>
      <c r="G247" s="64" t="s">
        <v>45</v>
      </c>
      <c r="H247" s="64" t="s">
        <v>46</v>
      </c>
    </row>
    <row r="248" spans="1:8" x14ac:dyDescent="0.2">
      <c r="A248" s="67">
        <v>2182</v>
      </c>
      <c r="B248" s="67" t="s">
        <v>297</v>
      </c>
      <c r="C248" s="67">
        <v>12</v>
      </c>
      <c r="D248" s="67" t="s">
        <v>83</v>
      </c>
      <c r="E248" s="67">
        <v>1</v>
      </c>
      <c r="F248" s="67" t="s">
        <v>52</v>
      </c>
      <c r="G248" s="64" t="s">
        <v>84</v>
      </c>
      <c r="H248" s="64" t="s">
        <v>52</v>
      </c>
    </row>
    <row r="249" spans="1:8" x14ac:dyDescent="0.2">
      <c r="A249" s="67">
        <v>2183</v>
      </c>
      <c r="B249" s="67" t="s">
        <v>298</v>
      </c>
      <c r="C249" s="67">
        <v>12</v>
      </c>
      <c r="D249" s="67" t="s">
        <v>83</v>
      </c>
      <c r="E249" s="67">
        <v>1</v>
      </c>
      <c r="F249" s="67" t="s">
        <v>52</v>
      </c>
      <c r="G249" s="64" t="s">
        <v>84</v>
      </c>
      <c r="H249" s="64" t="s">
        <v>52</v>
      </c>
    </row>
    <row r="250" spans="1:8" x14ac:dyDescent="0.2">
      <c r="A250" s="67">
        <v>2184</v>
      </c>
      <c r="B250" s="67" t="s">
        <v>299</v>
      </c>
      <c r="C250" s="67">
        <v>12</v>
      </c>
      <c r="D250" s="67" t="s">
        <v>83</v>
      </c>
      <c r="E250" s="67">
        <v>1</v>
      </c>
      <c r="F250" s="67" t="s">
        <v>52</v>
      </c>
      <c r="G250" s="64" t="s">
        <v>84</v>
      </c>
      <c r="H250" s="64" t="s">
        <v>52</v>
      </c>
    </row>
    <row r="251" spans="1:8" x14ac:dyDescent="0.2">
      <c r="A251" s="67">
        <v>2260</v>
      </c>
      <c r="B251" s="67" t="s">
        <v>300</v>
      </c>
      <c r="C251" s="67">
        <v>12</v>
      </c>
      <c r="D251" s="67" t="s">
        <v>83</v>
      </c>
      <c r="E251" s="67">
        <v>1</v>
      </c>
      <c r="F251" s="67" t="s">
        <v>52</v>
      </c>
      <c r="G251" s="64" t="s">
        <v>84</v>
      </c>
      <c r="H251" s="64" t="s">
        <v>52</v>
      </c>
    </row>
    <row r="252" spans="1:8" x14ac:dyDescent="0.2">
      <c r="A252" s="67">
        <v>2262</v>
      </c>
      <c r="B252" s="67" t="s">
        <v>301</v>
      </c>
      <c r="C252" s="67">
        <v>21</v>
      </c>
      <c r="D252" s="67" t="s">
        <v>43</v>
      </c>
      <c r="E252" s="67">
        <v>2</v>
      </c>
      <c r="F252" s="67" t="s">
        <v>44</v>
      </c>
      <c r="G252" s="64" t="s">
        <v>45</v>
      </c>
      <c r="H252" s="64" t="s">
        <v>46</v>
      </c>
    </row>
    <row r="253" spans="1:8" x14ac:dyDescent="0.2">
      <c r="A253" s="67">
        <v>2280</v>
      </c>
      <c r="B253" s="67" t="s">
        <v>302</v>
      </c>
      <c r="C253" s="67">
        <v>21</v>
      </c>
      <c r="D253" s="67" t="s">
        <v>43</v>
      </c>
      <c r="E253" s="67">
        <v>2</v>
      </c>
      <c r="F253" s="67" t="s">
        <v>44</v>
      </c>
      <c r="G253" s="64" t="s">
        <v>45</v>
      </c>
      <c r="H253" s="64" t="s">
        <v>46</v>
      </c>
    </row>
    <row r="254" spans="1:8" x14ac:dyDescent="0.2">
      <c r="A254" s="67">
        <v>2281</v>
      </c>
      <c r="B254" s="67" t="s">
        <v>303</v>
      </c>
      <c r="C254" s="67">
        <v>21</v>
      </c>
      <c r="D254" s="67" t="s">
        <v>43</v>
      </c>
      <c r="E254" s="67">
        <v>2</v>
      </c>
      <c r="F254" s="67" t="s">
        <v>44</v>
      </c>
      <c r="G254" s="64" t="s">
        <v>45</v>
      </c>
      <c r="H254" s="64" t="s">
        <v>46</v>
      </c>
    </row>
    <row r="255" spans="1:8" x14ac:dyDescent="0.2">
      <c r="A255" s="67">
        <v>2282</v>
      </c>
      <c r="B255" s="67" t="s">
        <v>304</v>
      </c>
      <c r="C255" s="67">
        <v>12</v>
      </c>
      <c r="D255" s="67" t="s">
        <v>83</v>
      </c>
      <c r="E255" s="67">
        <v>1</v>
      </c>
      <c r="F255" s="67" t="s">
        <v>52</v>
      </c>
      <c r="G255" s="64" t="s">
        <v>84</v>
      </c>
      <c r="H255" s="64" t="s">
        <v>52</v>
      </c>
    </row>
    <row r="256" spans="1:8" x14ac:dyDescent="0.2">
      <c r="A256" s="67">
        <v>2283</v>
      </c>
      <c r="B256" s="67" t="s">
        <v>305</v>
      </c>
      <c r="C256" s="67">
        <v>12</v>
      </c>
      <c r="D256" s="67" t="s">
        <v>83</v>
      </c>
      <c r="E256" s="67">
        <v>1</v>
      </c>
      <c r="F256" s="67" t="s">
        <v>52</v>
      </c>
      <c r="G256" s="64" t="s">
        <v>84</v>
      </c>
      <c r="H256" s="64" t="s">
        <v>52</v>
      </c>
    </row>
    <row r="257" spans="1:8" x14ac:dyDescent="0.2">
      <c r="A257" s="67">
        <v>2284</v>
      </c>
      <c r="B257" s="67" t="s">
        <v>306</v>
      </c>
      <c r="C257" s="67">
        <v>12</v>
      </c>
      <c r="D257" s="67" t="s">
        <v>83</v>
      </c>
      <c r="E257" s="67">
        <v>1</v>
      </c>
      <c r="F257" s="67" t="s">
        <v>52</v>
      </c>
      <c r="G257" s="64" t="s">
        <v>84</v>
      </c>
      <c r="H257" s="64" t="s">
        <v>52</v>
      </c>
    </row>
    <row r="258" spans="1:8" x14ac:dyDescent="0.2">
      <c r="A258" s="67">
        <v>2303</v>
      </c>
      <c r="B258" s="67" t="s">
        <v>307</v>
      </c>
      <c r="C258" s="67">
        <v>12</v>
      </c>
      <c r="D258" s="67" t="s">
        <v>83</v>
      </c>
      <c r="E258" s="67">
        <v>1</v>
      </c>
      <c r="F258" s="67" t="s">
        <v>52</v>
      </c>
      <c r="G258" s="64" t="s">
        <v>84</v>
      </c>
      <c r="H258" s="64" t="s">
        <v>52</v>
      </c>
    </row>
    <row r="259" spans="1:8" x14ac:dyDescent="0.2">
      <c r="A259" s="67">
        <v>2305</v>
      </c>
      <c r="B259" s="67" t="s">
        <v>308</v>
      </c>
      <c r="C259" s="67">
        <v>12</v>
      </c>
      <c r="D259" s="67" t="s">
        <v>83</v>
      </c>
      <c r="E259" s="67">
        <v>1</v>
      </c>
      <c r="F259" s="67" t="s">
        <v>52</v>
      </c>
      <c r="G259" s="64" t="s">
        <v>84</v>
      </c>
      <c r="H259" s="64" t="s">
        <v>52</v>
      </c>
    </row>
    <row r="260" spans="1:8" x14ac:dyDescent="0.2">
      <c r="A260" s="67">
        <v>2309</v>
      </c>
      <c r="B260" s="67" t="s">
        <v>309</v>
      </c>
      <c r="C260" s="67">
        <v>11</v>
      </c>
      <c r="D260" s="67" t="s">
        <v>51</v>
      </c>
      <c r="E260" s="67">
        <v>1</v>
      </c>
      <c r="F260" s="67" t="s">
        <v>52</v>
      </c>
      <c r="G260" s="64" t="s">
        <v>53</v>
      </c>
      <c r="H260" s="64" t="s">
        <v>52</v>
      </c>
    </row>
    <row r="261" spans="1:8" x14ac:dyDescent="0.2">
      <c r="A261" s="67">
        <v>2313</v>
      </c>
      <c r="B261" s="67" t="s">
        <v>310</v>
      </c>
      <c r="C261" s="67">
        <v>12</v>
      </c>
      <c r="D261" s="67" t="s">
        <v>83</v>
      </c>
      <c r="E261" s="67">
        <v>1</v>
      </c>
      <c r="F261" s="67" t="s">
        <v>52</v>
      </c>
      <c r="G261" s="64" t="s">
        <v>84</v>
      </c>
      <c r="H261" s="64" t="s">
        <v>52</v>
      </c>
    </row>
    <row r="262" spans="1:8" x14ac:dyDescent="0.2">
      <c r="A262" s="67">
        <v>2321</v>
      </c>
      <c r="B262" s="67" t="s">
        <v>311</v>
      </c>
      <c r="C262" s="67">
        <v>12</v>
      </c>
      <c r="D262" s="67" t="s">
        <v>83</v>
      </c>
      <c r="E262" s="67">
        <v>1</v>
      </c>
      <c r="F262" s="67" t="s">
        <v>52</v>
      </c>
      <c r="G262" s="64" t="s">
        <v>84</v>
      </c>
      <c r="H262" s="64" t="s">
        <v>52</v>
      </c>
    </row>
    <row r="263" spans="1:8" x14ac:dyDescent="0.2">
      <c r="A263" s="67">
        <v>2326</v>
      </c>
      <c r="B263" s="67" t="s">
        <v>312</v>
      </c>
      <c r="C263" s="67">
        <v>12</v>
      </c>
      <c r="D263" s="67" t="s">
        <v>83</v>
      </c>
      <c r="E263" s="67">
        <v>1</v>
      </c>
      <c r="F263" s="67" t="s">
        <v>52</v>
      </c>
      <c r="G263" s="64" t="s">
        <v>84</v>
      </c>
      <c r="H263" s="64" t="s">
        <v>52</v>
      </c>
    </row>
    <row r="264" spans="1:8" x14ac:dyDescent="0.2">
      <c r="A264" s="67">
        <v>2361</v>
      </c>
      <c r="B264" s="67" t="s">
        <v>313</v>
      </c>
      <c r="C264" s="67">
        <v>13</v>
      </c>
      <c r="D264" s="67" t="s">
        <v>275</v>
      </c>
      <c r="E264" s="67">
        <v>1</v>
      </c>
      <c r="F264" s="67" t="s">
        <v>52</v>
      </c>
      <c r="G264" s="64" t="s">
        <v>276</v>
      </c>
      <c r="H264" s="64" t="s">
        <v>52</v>
      </c>
    </row>
    <row r="265" spans="1:8" x14ac:dyDescent="0.2">
      <c r="A265" s="67">
        <v>2380</v>
      </c>
      <c r="B265" s="67" t="s">
        <v>314</v>
      </c>
      <c r="C265" s="67">
        <v>21</v>
      </c>
      <c r="D265" s="67" t="s">
        <v>43</v>
      </c>
      <c r="E265" s="67">
        <v>2</v>
      </c>
      <c r="F265" s="67" t="s">
        <v>44</v>
      </c>
      <c r="G265" s="64" t="s">
        <v>45</v>
      </c>
      <c r="H265" s="64" t="s">
        <v>46</v>
      </c>
    </row>
    <row r="266" spans="1:8" x14ac:dyDescent="0.2">
      <c r="A266" s="67">
        <v>2401</v>
      </c>
      <c r="B266" s="67" t="s">
        <v>315</v>
      </c>
      <c r="C266" s="67">
        <v>11</v>
      </c>
      <c r="D266" s="67" t="s">
        <v>51</v>
      </c>
      <c r="E266" s="67">
        <v>1</v>
      </c>
      <c r="F266" s="67" t="s">
        <v>52</v>
      </c>
      <c r="G266" s="64" t="s">
        <v>53</v>
      </c>
      <c r="H266" s="64" t="s">
        <v>52</v>
      </c>
    </row>
    <row r="267" spans="1:8" x14ac:dyDescent="0.2">
      <c r="A267" s="67">
        <v>2403</v>
      </c>
      <c r="B267" s="67" t="s">
        <v>316</v>
      </c>
      <c r="C267" s="67">
        <v>11</v>
      </c>
      <c r="D267" s="67" t="s">
        <v>51</v>
      </c>
      <c r="E267" s="67">
        <v>1</v>
      </c>
      <c r="F267" s="67" t="s">
        <v>52</v>
      </c>
      <c r="G267" s="64" t="s">
        <v>53</v>
      </c>
      <c r="H267" s="64" t="s">
        <v>52</v>
      </c>
    </row>
    <row r="268" spans="1:8" x14ac:dyDescent="0.2">
      <c r="A268" s="67">
        <v>2404</v>
      </c>
      <c r="B268" s="67" t="s">
        <v>317</v>
      </c>
      <c r="C268" s="67">
        <v>11</v>
      </c>
      <c r="D268" s="67" t="s">
        <v>51</v>
      </c>
      <c r="E268" s="67">
        <v>1</v>
      </c>
      <c r="F268" s="67" t="s">
        <v>52</v>
      </c>
      <c r="G268" s="64" t="s">
        <v>53</v>
      </c>
      <c r="H268" s="64" t="s">
        <v>52</v>
      </c>
    </row>
    <row r="269" spans="1:8" x14ac:dyDescent="0.2">
      <c r="A269" s="67">
        <v>2409</v>
      </c>
      <c r="B269" s="67" t="s">
        <v>318</v>
      </c>
      <c r="C269" s="67">
        <v>11</v>
      </c>
      <c r="D269" s="67" t="s">
        <v>51</v>
      </c>
      <c r="E269" s="67">
        <v>1</v>
      </c>
      <c r="F269" s="67" t="s">
        <v>52</v>
      </c>
      <c r="G269" s="64" t="s">
        <v>53</v>
      </c>
      <c r="H269" s="64" t="s">
        <v>52</v>
      </c>
    </row>
    <row r="270" spans="1:8" x14ac:dyDescent="0.2">
      <c r="A270" s="67">
        <v>2417</v>
      </c>
      <c r="B270" s="67" t="s">
        <v>319</v>
      </c>
      <c r="C270" s="67">
        <v>13</v>
      </c>
      <c r="D270" s="67" t="s">
        <v>275</v>
      </c>
      <c r="E270" s="67">
        <v>1</v>
      </c>
      <c r="F270" s="67" t="s">
        <v>52</v>
      </c>
      <c r="G270" s="64" t="s">
        <v>276</v>
      </c>
      <c r="H270" s="64" t="s">
        <v>52</v>
      </c>
    </row>
    <row r="271" spans="1:8" x14ac:dyDescent="0.2">
      <c r="A271" s="67">
        <v>2418</v>
      </c>
      <c r="B271" s="67" t="s">
        <v>320</v>
      </c>
      <c r="C271" s="67">
        <v>13</v>
      </c>
      <c r="D271" s="67" t="s">
        <v>275</v>
      </c>
      <c r="E271" s="67">
        <v>1</v>
      </c>
      <c r="F271" s="67" t="s">
        <v>52</v>
      </c>
      <c r="G271" s="64" t="s">
        <v>276</v>
      </c>
      <c r="H271" s="64" t="s">
        <v>52</v>
      </c>
    </row>
    <row r="272" spans="1:8" x14ac:dyDescent="0.2">
      <c r="A272" s="67">
        <v>2421</v>
      </c>
      <c r="B272" s="67" t="s">
        <v>321</v>
      </c>
      <c r="C272" s="67">
        <v>13</v>
      </c>
      <c r="D272" s="67" t="s">
        <v>275</v>
      </c>
      <c r="E272" s="67">
        <v>1</v>
      </c>
      <c r="F272" s="67" t="s">
        <v>52</v>
      </c>
      <c r="G272" s="64" t="s">
        <v>276</v>
      </c>
      <c r="H272" s="64" t="s">
        <v>52</v>
      </c>
    </row>
    <row r="273" spans="1:8" x14ac:dyDescent="0.2">
      <c r="A273" s="67">
        <v>2422</v>
      </c>
      <c r="B273" s="67" t="s">
        <v>322</v>
      </c>
      <c r="C273" s="67">
        <v>13</v>
      </c>
      <c r="D273" s="67" t="s">
        <v>275</v>
      </c>
      <c r="E273" s="67">
        <v>1</v>
      </c>
      <c r="F273" s="67" t="s">
        <v>52</v>
      </c>
      <c r="G273" s="64" t="s">
        <v>276</v>
      </c>
      <c r="H273" s="64" t="s">
        <v>52</v>
      </c>
    </row>
    <row r="274" spans="1:8" x14ac:dyDescent="0.2">
      <c r="A274" s="67">
        <v>2425</v>
      </c>
      <c r="B274" s="67" t="s">
        <v>323</v>
      </c>
      <c r="C274" s="67">
        <v>13</v>
      </c>
      <c r="D274" s="67" t="s">
        <v>275</v>
      </c>
      <c r="E274" s="67">
        <v>1</v>
      </c>
      <c r="F274" s="67" t="s">
        <v>52</v>
      </c>
      <c r="G274" s="64" t="s">
        <v>276</v>
      </c>
      <c r="H274" s="64" t="s">
        <v>52</v>
      </c>
    </row>
    <row r="275" spans="1:8" x14ac:dyDescent="0.2">
      <c r="A275" s="67">
        <v>2460</v>
      </c>
      <c r="B275" s="67" t="s">
        <v>324</v>
      </c>
      <c r="C275" s="67">
        <v>11</v>
      </c>
      <c r="D275" s="67" t="s">
        <v>51</v>
      </c>
      <c r="E275" s="67">
        <v>1</v>
      </c>
      <c r="F275" s="67" t="s">
        <v>52</v>
      </c>
      <c r="G275" s="64" t="s">
        <v>53</v>
      </c>
      <c r="H275" s="64" t="s">
        <v>52</v>
      </c>
    </row>
    <row r="276" spans="1:8" x14ac:dyDescent="0.2">
      <c r="A276" s="67">
        <v>2462</v>
      </c>
      <c r="B276" s="67" t="s">
        <v>325</v>
      </c>
      <c r="C276" s="67">
        <v>13</v>
      </c>
      <c r="D276" s="67" t="s">
        <v>275</v>
      </c>
      <c r="E276" s="67">
        <v>1</v>
      </c>
      <c r="F276" s="67" t="s">
        <v>52</v>
      </c>
      <c r="G276" s="64" t="s">
        <v>276</v>
      </c>
      <c r="H276" s="64" t="s">
        <v>52</v>
      </c>
    </row>
    <row r="277" spans="1:8" x14ac:dyDescent="0.2">
      <c r="A277" s="67">
        <v>2463</v>
      </c>
      <c r="B277" s="67" t="s">
        <v>326</v>
      </c>
      <c r="C277" s="67">
        <v>13</v>
      </c>
      <c r="D277" s="67" t="s">
        <v>275</v>
      </c>
      <c r="E277" s="67">
        <v>1</v>
      </c>
      <c r="F277" s="67" t="s">
        <v>52</v>
      </c>
      <c r="G277" s="64" t="s">
        <v>276</v>
      </c>
      <c r="H277" s="64" t="s">
        <v>52</v>
      </c>
    </row>
    <row r="278" spans="1:8" x14ac:dyDescent="0.2">
      <c r="A278" s="67">
        <v>2480</v>
      </c>
      <c r="B278" s="67" t="s">
        <v>327</v>
      </c>
      <c r="C278" s="67">
        <v>21</v>
      </c>
      <c r="D278" s="67" t="s">
        <v>43</v>
      </c>
      <c r="E278" s="67">
        <v>2</v>
      </c>
      <c r="F278" s="67" t="s">
        <v>44</v>
      </c>
      <c r="G278" s="64" t="s">
        <v>45</v>
      </c>
      <c r="H278" s="64" t="s">
        <v>46</v>
      </c>
    </row>
    <row r="279" spans="1:8" x14ac:dyDescent="0.2">
      <c r="A279" s="67">
        <v>2481</v>
      </c>
      <c r="B279" s="67" t="s">
        <v>328</v>
      </c>
      <c r="C279" s="67">
        <v>22</v>
      </c>
      <c r="D279" s="67" t="s">
        <v>119</v>
      </c>
      <c r="E279" s="67">
        <v>2</v>
      </c>
      <c r="F279" s="67" t="s">
        <v>44</v>
      </c>
      <c r="G279" s="64" t="s">
        <v>120</v>
      </c>
      <c r="H279" s="64" t="s">
        <v>46</v>
      </c>
    </row>
    <row r="280" spans="1:8" x14ac:dyDescent="0.2">
      <c r="A280" s="67">
        <v>2482</v>
      </c>
      <c r="B280" s="67" t="s">
        <v>329</v>
      </c>
      <c r="C280" s="67">
        <v>22</v>
      </c>
      <c r="D280" s="67" t="s">
        <v>119</v>
      </c>
      <c r="E280" s="67">
        <v>2</v>
      </c>
      <c r="F280" s="67" t="s">
        <v>44</v>
      </c>
      <c r="G280" s="64" t="s">
        <v>120</v>
      </c>
      <c r="H280" s="64" t="s">
        <v>46</v>
      </c>
    </row>
    <row r="281" spans="1:8" x14ac:dyDescent="0.2">
      <c r="A281" s="67">
        <v>2505</v>
      </c>
      <c r="B281" s="67" t="s">
        <v>330</v>
      </c>
      <c r="C281" s="67">
        <v>13</v>
      </c>
      <c r="D281" s="67" t="s">
        <v>275</v>
      </c>
      <c r="E281" s="67">
        <v>1</v>
      </c>
      <c r="F281" s="67" t="s">
        <v>52</v>
      </c>
      <c r="G281" s="64" t="s">
        <v>276</v>
      </c>
      <c r="H281" s="64" t="s">
        <v>52</v>
      </c>
    </row>
    <row r="282" spans="1:8" x14ac:dyDescent="0.2">
      <c r="A282" s="67">
        <v>2506</v>
      </c>
      <c r="B282" s="67" t="s">
        <v>331</v>
      </c>
      <c r="C282" s="67">
        <v>13</v>
      </c>
      <c r="D282" s="67" t="s">
        <v>275</v>
      </c>
      <c r="E282" s="67">
        <v>1</v>
      </c>
      <c r="F282" s="67" t="s">
        <v>52</v>
      </c>
      <c r="G282" s="64" t="s">
        <v>276</v>
      </c>
      <c r="H282" s="64" t="s">
        <v>52</v>
      </c>
    </row>
    <row r="283" spans="1:8" x14ac:dyDescent="0.2">
      <c r="A283" s="67">
        <v>2510</v>
      </c>
      <c r="B283" s="67" t="s">
        <v>332</v>
      </c>
      <c r="C283" s="67">
        <v>13</v>
      </c>
      <c r="D283" s="67" t="s">
        <v>275</v>
      </c>
      <c r="E283" s="67">
        <v>1</v>
      </c>
      <c r="F283" s="67" t="s">
        <v>52</v>
      </c>
      <c r="G283" s="64" t="s">
        <v>276</v>
      </c>
      <c r="H283" s="64" t="s">
        <v>52</v>
      </c>
    </row>
    <row r="284" spans="1:8" x14ac:dyDescent="0.2">
      <c r="A284" s="67">
        <v>2513</v>
      </c>
      <c r="B284" s="67" t="s">
        <v>333</v>
      </c>
      <c r="C284" s="67">
        <v>12</v>
      </c>
      <c r="D284" s="67" t="s">
        <v>83</v>
      </c>
      <c r="E284" s="67">
        <v>1</v>
      </c>
      <c r="F284" s="67" t="s">
        <v>52</v>
      </c>
      <c r="G284" s="64" t="s">
        <v>84</v>
      </c>
      <c r="H284" s="64" t="s">
        <v>52</v>
      </c>
    </row>
    <row r="285" spans="1:8" x14ac:dyDescent="0.2">
      <c r="A285" s="67">
        <v>2514</v>
      </c>
      <c r="B285" s="67" t="s">
        <v>334</v>
      </c>
      <c r="C285" s="67">
        <v>12</v>
      </c>
      <c r="D285" s="67" t="s">
        <v>83</v>
      </c>
      <c r="E285" s="67">
        <v>1</v>
      </c>
      <c r="F285" s="67" t="s">
        <v>52</v>
      </c>
      <c r="G285" s="64" t="s">
        <v>84</v>
      </c>
      <c r="H285" s="64" t="s">
        <v>52</v>
      </c>
    </row>
    <row r="286" spans="1:8" x14ac:dyDescent="0.2">
      <c r="A286" s="67">
        <v>2518</v>
      </c>
      <c r="B286" s="67" t="s">
        <v>335</v>
      </c>
      <c r="C286" s="67">
        <v>13</v>
      </c>
      <c r="D286" s="67" t="s">
        <v>275</v>
      </c>
      <c r="E286" s="67">
        <v>1</v>
      </c>
      <c r="F286" s="67" t="s">
        <v>52</v>
      </c>
      <c r="G286" s="64" t="s">
        <v>276</v>
      </c>
      <c r="H286" s="64" t="s">
        <v>52</v>
      </c>
    </row>
    <row r="287" spans="1:8" x14ac:dyDescent="0.2">
      <c r="A287" s="67">
        <v>2521</v>
      </c>
      <c r="B287" s="67" t="s">
        <v>336</v>
      </c>
      <c r="C287" s="67">
        <v>13</v>
      </c>
      <c r="D287" s="67" t="s">
        <v>275</v>
      </c>
      <c r="E287" s="67">
        <v>1</v>
      </c>
      <c r="F287" s="67" t="s">
        <v>52</v>
      </c>
      <c r="G287" s="64" t="s">
        <v>276</v>
      </c>
      <c r="H287" s="64" t="s">
        <v>52</v>
      </c>
    </row>
    <row r="288" spans="1:8" x14ac:dyDescent="0.2">
      <c r="A288" s="67">
        <v>2523</v>
      </c>
      <c r="B288" s="67" t="s">
        <v>337</v>
      </c>
      <c r="C288" s="67">
        <v>22</v>
      </c>
      <c r="D288" s="67" t="s">
        <v>119</v>
      </c>
      <c r="E288" s="67">
        <v>2</v>
      </c>
      <c r="F288" s="67" t="s">
        <v>44</v>
      </c>
      <c r="G288" s="64" t="s">
        <v>120</v>
      </c>
      <c r="H288" s="64" t="s">
        <v>46</v>
      </c>
    </row>
    <row r="289" spans="1:8" x14ac:dyDescent="0.2">
      <c r="A289" s="67">
        <v>2560</v>
      </c>
      <c r="B289" s="67" t="s">
        <v>338</v>
      </c>
      <c r="C289" s="67">
        <v>12</v>
      </c>
      <c r="D289" s="67" t="s">
        <v>83</v>
      </c>
      <c r="E289" s="67">
        <v>1</v>
      </c>
      <c r="F289" s="67" t="s">
        <v>52</v>
      </c>
      <c r="G289" s="64" t="s">
        <v>84</v>
      </c>
      <c r="H289" s="64" t="s">
        <v>52</v>
      </c>
    </row>
    <row r="290" spans="1:8" x14ac:dyDescent="0.2">
      <c r="A290" s="67">
        <v>2580</v>
      </c>
      <c r="B290" s="67" t="s">
        <v>339</v>
      </c>
      <c r="C290" s="67">
        <v>21</v>
      </c>
      <c r="D290" s="67" t="s">
        <v>43</v>
      </c>
      <c r="E290" s="67">
        <v>2</v>
      </c>
      <c r="F290" s="67" t="s">
        <v>44</v>
      </c>
      <c r="G290" s="64" t="s">
        <v>45</v>
      </c>
      <c r="H290" s="64" t="s">
        <v>46</v>
      </c>
    </row>
    <row r="291" spans="1:8" x14ac:dyDescent="0.2">
      <c r="A291" s="67">
        <v>2581</v>
      </c>
      <c r="B291" s="67" t="s">
        <v>340</v>
      </c>
      <c r="C291" s="67">
        <v>21</v>
      </c>
      <c r="D291" s="67" t="s">
        <v>43</v>
      </c>
      <c r="E291" s="67">
        <v>2</v>
      </c>
      <c r="F291" s="67" t="s">
        <v>44</v>
      </c>
      <c r="G291" s="64" t="s">
        <v>45</v>
      </c>
      <c r="H291" s="64" t="s">
        <v>46</v>
      </c>
    </row>
    <row r="292" spans="1:8" x14ac:dyDescent="0.2">
      <c r="A292" s="67">
        <v>2582</v>
      </c>
      <c r="B292" s="67" t="s">
        <v>341</v>
      </c>
      <c r="C292" s="67">
        <v>21</v>
      </c>
      <c r="D292" s="67" t="s">
        <v>43</v>
      </c>
      <c r="E292" s="67">
        <v>2</v>
      </c>
      <c r="F292" s="67" t="s">
        <v>44</v>
      </c>
      <c r="G292" s="64" t="s">
        <v>45</v>
      </c>
      <c r="H292" s="64" t="s">
        <v>46</v>
      </c>
    </row>
    <row r="293" spans="1:8" x14ac:dyDescent="0.2">
      <c r="A293" s="67">
        <v>2583</v>
      </c>
      <c r="B293" s="67" t="s">
        <v>342</v>
      </c>
      <c r="C293" s="67">
        <v>22</v>
      </c>
      <c r="D293" s="67" t="s">
        <v>119</v>
      </c>
      <c r="E293" s="67">
        <v>2</v>
      </c>
      <c r="F293" s="67" t="s">
        <v>44</v>
      </c>
      <c r="G293" s="64" t="s">
        <v>120</v>
      </c>
      <c r="H293" s="64" t="s">
        <v>46</v>
      </c>
    </row>
    <row r="294" spans="1:8" x14ac:dyDescent="0.2">
      <c r="A294" s="84">
        <v>2584</v>
      </c>
      <c r="B294" s="84" t="s">
        <v>343</v>
      </c>
      <c r="C294" s="84">
        <v>22</v>
      </c>
      <c r="D294" s="84" t="s">
        <v>119</v>
      </c>
      <c r="E294" s="84">
        <v>2</v>
      </c>
      <c r="F294" s="84" t="s">
        <v>44</v>
      </c>
      <c r="G294" s="64" t="s">
        <v>120</v>
      </c>
      <c r="H294" s="64" t="s">
        <v>46</v>
      </c>
    </row>
    <row r="295" spans="1:8" ht="38.1" customHeight="1" x14ac:dyDescent="0.2">
      <c r="A295" s="104" t="s">
        <v>344</v>
      </c>
      <c r="B295" s="104"/>
      <c r="C295" s="104"/>
      <c r="D295" s="104"/>
      <c r="E295" s="104"/>
      <c r="F295" s="104"/>
      <c r="G295" s="56"/>
      <c r="H295" s="56"/>
    </row>
  </sheetData>
  <mergeCells count="1">
    <mergeCell ref="A295:F29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187E-DA42-4DB8-BB87-11D5FFE32A80}">
  <dimension ref="A2:H65"/>
  <sheetViews>
    <sheetView workbookViewId="0">
      <selection activeCell="A2" sqref="A2:H65"/>
    </sheetView>
  </sheetViews>
  <sheetFormatPr defaultColWidth="9.140625" defaultRowHeight="12.75" x14ac:dyDescent="0.2"/>
  <cols>
    <col min="1" max="1" width="4.85546875" style="50" customWidth="1"/>
    <col min="2" max="2" width="18.42578125" style="50" customWidth="1"/>
    <col min="3" max="3" width="6.140625" style="50" customWidth="1"/>
    <col min="4" max="4" width="23.5703125" style="50" customWidth="1"/>
    <col min="5" max="5" width="5.5703125" style="50" customWidth="1"/>
    <col min="6" max="6" width="30.42578125" style="50" customWidth="1"/>
    <col min="7" max="7" width="33.5703125" style="50" customWidth="1"/>
    <col min="8" max="8" width="19.5703125" style="50" customWidth="1"/>
    <col min="9" max="16384" width="9.140625" style="50"/>
  </cols>
  <sheetData>
    <row r="2" spans="1:8" ht="15.75" x14ac:dyDescent="0.25">
      <c r="A2" s="55" t="s">
        <v>345</v>
      </c>
      <c r="B2" s="56"/>
      <c r="C2" s="56"/>
      <c r="D2" s="56"/>
      <c r="E2" s="56"/>
      <c r="F2" s="56"/>
      <c r="G2" s="56"/>
      <c r="H2" s="56"/>
    </row>
    <row r="3" spans="1:8" x14ac:dyDescent="0.2">
      <c r="A3" s="56"/>
      <c r="B3" s="56"/>
      <c r="C3" s="56" t="s">
        <v>346</v>
      </c>
      <c r="D3" s="56"/>
      <c r="E3" s="56" t="s">
        <v>347</v>
      </c>
      <c r="F3" s="56"/>
      <c r="G3" s="83" t="s">
        <v>348</v>
      </c>
      <c r="H3" s="56"/>
    </row>
    <row r="4" spans="1:8" x14ac:dyDescent="0.2">
      <c r="A4" s="69" t="s">
        <v>349</v>
      </c>
      <c r="B4" s="69" t="s">
        <v>350</v>
      </c>
      <c r="C4" s="69" t="s">
        <v>351</v>
      </c>
      <c r="D4" s="69" t="s">
        <v>352</v>
      </c>
      <c r="E4" s="69" t="s">
        <v>353</v>
      </c>
      <c r="F4" s="69" t="s">
        <v>354</v>
      </c>
      <c r="G4" s="69" t="s">
        <v>355</v>
      </c>
      <c r="H4" s="69" t="s">
        <v>356</v>
      </c>
    </row>
    <row r="5" spans="1:8" x14ac:dyDescent="0.2">
      <c r="A5" s="67">
        <v>1</v>
      </c>
      <c r="B5" s="67" t="s">
        <v>357</v>
      </c>
      <c r="C5" s="67">
        <v>30</v>
      </c>
      <c r="D5" s="67" t="s">
        <v>358</v>
      </c>
      <c r="E5" s="67">
        <v>3</v>
      </c>
      <c r="F5" s="67" t="s">
        <v>358</v>
      </c>
      <c r="G5" s="67" t="s">
        <v>358</v>
      </c>
      <c r="H5" s="67" t="s">
        <v>358</v>
      </c>
    </row>
    <row r="6" spans="1:8" x14ac:dyDescent="0.2">
      <c r="A6" s="67">
        <v>2</v>
      </c>
      <c r="B6" s="67" t="s">
        <v>359</v>
      </c>
      <c r="C6" s="67">
        <v>12</v>
      </c>
      <c r="D6" s="67" t="s">
        <v>360</v>
      </c>
      <c r="E6" s="67">
        <v>1</v>
      </c>
      <c r="F6" s="67" t="s">
        <v>361</v>
      </c>
      <c r="G6" s="67" t="s">
        <v>362</v>
      </c>
      <c r="H6" s="67" t="s">
        <v>361</v>
      </c>
    </row>
    <row r="7" spans="1:8" x14ac:dyDescent="0.2">
      <c r="A7" s="67">
        <v>3</v>
      </c>
      <c r="B7" s="67" t="s">
        <v>143</v>
      </c>
      <c r="C7" s="67">
        <v>22</v>
      </c>
      <c r="D7" s="67" t="s">
        <v>363</v>
      </c>
      <c r="E7" s="67">
        <v>2</v>
      </c>
      <c r="F7" s="67" t="s">
        <v>364</v>
      </c>
      <c r="G7" s="67" t="s">
        <v>365</v>
      </c>
      <c r="H7" s="67" t="s">
        <v>366</v>
      </c>
    </row>
    <row r="8" spans="1:8" x14ac:dyDescent="0.2">
      <c r="A8" s="67">
        <v>4</v>
      </c>
      <c r="B8" s="67" t="s">
        <v>367</v>
      </c>
      <c r="C8" s="67">
        <v>22</v>
      </c>
      <c r="D8" s="67" t="s">
        <v>363</v>
      </c>
      <c r="E8" s="67">
        <v>2</v>
      </c>
      <c r="F8" s="67" t="s">
        <v>364</v>
      </c>
      <c r="G8" s="67" t="s">
        <v>365</v>
      </c>
      <c r="H8" s="67" t="s">
        <v>366</v>
      </c>
    </row>
    <row r="9" spans="1:8" x14ac:dyDescent="0.2">
      <c r="A9" s="67">
        <v>5</v>
      </c>
      <c r="B9" s="67" t="s">
        <v>128</v>
      </c>
      <c r="C9" s="67">
        <v>11</v>
      </c>
      <c r="D9" s="67" t="s">
        <v>368</v>
      </c>
      <c r="E9" s="67">
        <v>1</v>
      </c>
      <c r="F9" s="67" t="s">
        <v>361</v>
      </c>
      <c r="G9" s="67" t="s">
        <v>369</v>
      </c>
      <c r="H9" s="67" t="s">
        <v>361</v>
      </c>
    </row>
    <row r="10" spans="1:8" x14ac:dyDescent="0.2">
      <c r="A10" s="67">
        <v>6</v>
      </c>
      <c r="B10" s="67" t="s">
        <v>181</v>
      </c>
      <c r="C10" s="67">
        <v>21</v>
      </c>
      <c r="D10" s="67" t="s">
        <v>370</v>
      </c>
      <c r="E10" s="67">
        <v>2</v>
      </c>
      <c r="F10" s="67" t="s">
        <v>364</v>
      </c>
      <c r="G10" s="67" t="s">
        <v>371</v>
      </c>
      <c r="H10" s="67" t="s">
        <v>366</v>
      </c>
    </row>
    <row r="11" spans="1:8" x14ac:dyDescent="0.2">
      <c r="A11" s="67">
        <v>7</v>
      </c>
      <c r="B11" s="67" t="s">
        <v>114</v>
      </c>
      <c r="C11" s="67">
        <v>12</v>
      </c>
      <c r="D11" s="67" t="s">
        <v>360</v>
      </c>
      <c r="E11" s="67">
        <v>1</v>
      </c>
      <c r="F11" s="67" t="s">
        <v>361</v>
      </c>
      <c r="G11" s="67" t="s">
        <v>362</v>
      </c>
      <c r="H11" s="67" t="s">
        <v>361</v>
      </c>
    </row>
    <row r="12" spans="1:8" x14ac:dyDescent="0.2">
      <c r="A12" s="67">
        <v>8</v>
      </c>
      <c r="B12" s="67" t="s">
        <v>127</v>
      </c>
      <c r="C12" s="67">
        <v>11</v>
      </c>
      <c r="D12" s="67" t="s">
        <v>368</v>
      </c>
      <c r="E12" s="67">
        <v>1</v>
      </c>
      <c r="F12" s="67" t="s">
        <v>361</v>
      </c>
      <c r="G12" s="67" t="s">
        <v>369</v>
      </c>
      <c r="H12" s="67" t="s">
        <v>361</v>
      </c>
    </row>
    <row r="13" spans="1:8" x14ac:dyDescent="0.2">
      <c r="A13" s="67">
        <v>9</v>
      </c>
      <c r="B13" s="67" t="s">
        <v>135</v>
      </c>
      <c r="C13" s="67">
        <v>11</v>
      </c>
      <c r="D13" s="67" t="s">
        <v>368</v>
      </c>
      <c r="E13" s="67">
        <v>1</v>
      </c>
      <c r="F13" s="67" t="s">
        <v>361</v>
      </c>
      <c r="G13" s="67" t="s">
        <v>369</v>
      </c>
      <c r="H13" s="67" t="s">
        <v>361</v>
      </c>
    </row>
    <row r="14" spans="1:8" x14ac:dyDescent="0.2">
      <c r="A14" s="67">
        <v>10</v>
      </c>
      <c r="B14" s="67" t="s">
        <v>137</v>
      </c>
      <c r="C14" s="67">
        <v>22</v>
      </c>
      <c r="D14" s="67" t="s">
        <v>363</v>
      </c>
      <c r="E14" s="67">
        <v>2</v>
      </c>
      <c r="F14" s="67" t="s">
        <v>364</v>
      </c>
      <c r="G14" s="67" t="s">
        <v>365</v>
      </c>
      <c r="H14" s="67" t="s">
        <v>366</v>
      </c>
    </row>
    <row r="15" spans="1:8" x14ac:dyDescent="0.2">
      <c r="A15" s="67">
        <v>11</v>
      </c>
      <c r="B15" s="67" t="s">
        <v>138</v>
      </c>
      <c r="C15" s="67">
        <v>22</v>
      </c>
      <c r="D15" s="67" t="s">
        <v>363</v>
      </c>
      <c r="E15" s="67">
        <v>2</v>
      </c>
      <c r="F15" s="67" t="s">
        <v>364</v>
      </c>
      <c r="G15" s="67" t="s">
        <v>365</v>
      </c>
      <c r="H15" s="67" t="s">
        <v>366</v>
      </c>
    </row>
    <row r="16" spans="1:8" x14ac:dyDescent="0.2">
      <c r="A16" s="67">
        <v>12</v>
      </c>
      <c r="B16" s="67" t="s">
        <v>139</v>
      </c>
      <c r="C16" s="67">
        <v>12</v>
      </c>
      <c r="D16" s="67" t="s">
        <v>360</v>
      </c>
      <c r="E16" s="67">
        <v>1</v>
      </c>
      <c r="F16" s="67" t="s">
        <v>361</v>
      </c>
      <c r="G16" s="67" t="s">
        <v>362</v>
      </c>
      <c r="H16" s="67" t="s">
        <v>361</v>
      </c>
    </row>
    <row r="17" spans="1:8" x14ac:dyDescent="0.2">
      <c r="A17" s="67">
        <v>13</v>
      </c>
      <c r="B17" s="67" t="s">
        <v>112</v>
      </c>
      <c r="C17" s="67">
        <v>21</v>
      </c>
      <c r="D17" s="67" t="s">
        <v>370</v>
      </c>
      <c r="E17" s="67">
        <v>2</v>
      </c>
      <c r="F17" s="67" t="s">
        <v>364</v>
      </c>
      <c r="G17" s="67" t="s">
        <v>371</v>
      </c>
      <c r="H17" s="67" t="s">
        <v>366</v>
      </c>
    </row>
    <row r="18" spans="1:8" x14ac:dyDescent="0.2">
      <c r="A18" s="67">
        <v>14</v>
      </c>
      <c r="B18" s="67" t="s">
        <v>225</v>
      </c>
      <c r="C18" s="67">
        <v>21</v>
      </c>
      <c r="D18" s="67" t="s">
        <v>370</v>
      </c>
      <c r="E18" s="67">
        <v>2</v>
      </c>
      <c r="F18" s="67" t="s">
        <v>364</v>
      </c>
      <c r="G18" s="67" t="s">
        <v>371</v>
      </c>
      <c r="H18" s="67" t="s">
        <v>366</v>
      </c>
    </row>
    <row r="19" spans="1:8" x14ac:dyDescent="0.2">
      <c r="A19" s="67">
        <v>15</v>
      </c>
      <c r="B19" s="67" t="s">
        <v>216</v>
      </c>
      <c r="C19" s="67">
        <v>30</v>
      </c>
      <c r="D19" s="67" t="s">
        <v>358</v>
      </c>
      <c r="E19" s="67">
        <v>3</v>
      </c>
      <c r="F19" s="67" t="s">
        <v>358</v>
      </c>
      <c r="G19" s="67" t="s">
        <v>358</v>
      </c>
      <c r="H19" s="67" t="s">
        <v>358</v>
      </c>
    </row>
    <row r="20" spans="1:8" x14ac:dyDescent="0.2">
      <c r="A20" s="67">
        <v>16</v>
      </c>
      <c r="B20" s="67" t="s">
        <v>372</v>
      </c>
      <c r="C20" s="67">
        <v>21</v>
      </c>
      <c r="D20" s="67" t="s">
        <v>370</v>
      </c>
      <c r="E20" s="67">
        <v>2</v>
      </c>
      <c r="F20" s="67" t="s">
        <v>364</v>
      </c>
      <c r="G20" s="67" t="s">
        <v>371</v>
      </c>
      <c r="H20" s="67" t="s">
        <v>366</v>
      </c>
    </row>
    <row r="21" spans="1:8" x14ac:dyDescent="0.2">
      <c r="A21" s="67">
        <v>17</v>
      </c>
      <c r="B21" s="67" t="s">
        <v>373</v>
      </c>
      <c r="C21" s="67">
        <v>12</v>
      </c>
      <c r="D21" s="67" t="s">
        <v>360</v>
      </c>
      <c r="E21" s="67">
        <v>1</v>
      </c>
      <c r="F21" s="67" t="s">
        <v>361</v>
      </c>
      <c r="G21" s="67" t="s">
        <v>362</v>
      </c>
      <c r="H21" s="67" t="s">
        <v>361</v>
      </c>
    </row>
    <row r="22" spans="1:8" x14ac:dyDescent="0.2">
      <c r="A22" s="67">
        <v>18</v>
      </c>
      <c r="B22" s="67" t="s">
        <v>374</v>
      </c>
      <c r="C22" s="67">
        <v>22</v>
      </c>
      <c r="D22" s="67" t="s">
        <v>363</v>
      </c>
      <c r="E22" s="67">
        <v>2</v>
      </c>
      <c r="F22" s="67" t="s">
        <v>364</v>
      </c>
      <c r="G22" s="67" t="s">
        <v>365</v>
      </c>
      <c r="H22" s="67" t="s">
        <v>366</v>
      </c>
    </row>
    <row r="23" spans="1:8" x14ac:dyDescent="0.2">
      <c r="A23" s="67">
        <v>19</v>
      </c>
      <c r="B23" s="67" t="s">
        <v>375</v>
      </c>
      <c r="C23" s="67">
        <v>21</v>
      </c>
      <c r="D23" s="67" t="s">
        <v>370</v>
      </c>
      <c r="E23" s="67">
        <v>2</v>
      </c>
      <c r="F23" s="67" t="s">
        <v>364</v>
      </c>
      <c r="G23" s="67" t="s">
        <v>371</v>
      </c>
      <c r="H23" s="67" t="s">
        <v>366</v>
      </c>
    </row>
    <row r="24" spans="1:8" x14ac:dyDescent="0.2">
      <c r="A24" s="67">
        <v>20</v>
      </c>
      <c r="B24" s="67" t="s">
        <v>141</v>
      </c>
      <c r="C24" s="67">
        <v>12</v>
      </c>
      <c r="D24" s="67" t="s">
        <v>360</v>
      </c>
      <c r="E24" s="67">
        <v>1</v>
      </c>
      <c r="F24" s="67" t="s">
        <v>361</v>
      </c>
      <c r="G24" s="67" t="s">
        <v>362</v>
      </c>
      <c r="H24" s="67" t="s">
        <v>361</v>
      </c>
    </row>
    <row r="25" spans="1:8" x14ac:dyDescent="0.2">
      <c r="A25" s="67">
        <v>21</v>
      </c>
      <c r="B25" s="67" t="s">
        <v>376</v>
      </c>
      <c r="C25" s="67">
        <v>21</v>
      </c>
      <c r="D25" s="67" t="s">
        <v>370</v>
      </c>
      <c r="E25" s="67">
        <v>2</v>
      </c>
      <c r="F25" s="67" t="s">
        <v>364</v>
      </c>
      <c r="G25" s="67" t="s">
        <v>371</v>
      </c>
      <c r="H25" s="67" t="s">
        <v>366</v>
      </c>
    </row>
    <row r="26" spans="1:8" x14ac:dyDescent="0.2">
      <c r="A26" s="67">
        <v>22</v>
      </c>
      <c r="B26" s="67" t="s">
        <v>90</v>
      </c>
      <c r="C26" s="67">
        <v>21</v>
      </c>
      <c r="D26" s="67" t="s">
        <v>370</v>
      </c>
      <c r="E26" s="67">
        <v>2</v>
      </c>
      <c r="F26" s="67" t="s">
        <v>364</v>
      </c>
      <c r="G26" s="67" t="s">
        <v>371</v>
      </c>
      <c r="H26" s="67" t="s">
        <v>366</v>
      </c>
    </row>
    <row r="27" spans="1:8" x14ac:dyDescent="0.2">
      <c r="A27" s="67">
        <v>23</v>
      </c>
      <c r="B27" s="67" t="s">
        <v>64</v>
      </c>
      <c r="C27" s="67">
        <v>30</v>
      </c>
      <c r="D27" s="67" t="s">
        <v>358</v>
      </c>
      <c r="E27" s="67">
        <v>3</v>
      </c>
      <c r="F27" s="67" t="s">
        <v>358</v>
      </c>
      <c r="G27" s="67" t="s">
        <v>358</v>
      </c>
      <c r="H27" s="67" t="s">
        <v>358</v>
      </c>
    </row>
    <row r="28" spans="1:8" x14ac:dyDescent="0.2">
      <c r="A28" s="67">
        <v>24</v>
      </c>
      <c r="B28" s="67" t="s">
        <v>268</v>
      </c>
      <c r="C28" s="67">
        <v>21</v>
      </c>
      <c r="D28" s="67" t="s">
        <v>370</v>
      </c>
      <c r="E28" s="67">
        <v>2</v>
      </c>
      <c r="F28" s="67" t="s">
        <v>364</v>
      </c>
      <c r="G28" s="67" t="s">
        <v>371</v>
      </c>
      <c r="H28" s="67" t="s">
        <v>366</v>
      </c>
    </row>
    <row r="29" spans="1:8" x14ac:dyDescent="0.2">
      <c r="A29" s="67">
        <v>25</v>
      </c>
      <c r="B29" s="67" t="s">
        <v>257</v>
      </c>
      <c r="C29" s="67">
        <v>21</v>
      </c>
      <c r="D29" s="67" t="s">
        <v>370</v>
      </c>
      <c r="E29" s="67">
        <v>2</v>
      </c>
      <c r="F29" s="67" t="s">
        <v>364</v>
      </c>
      <c r="G29" s="67" t="s">
        <v>371</v>
      </c>
      <c r="H29" s="67" t="s">
        <v>366</v>
      </c>
    </row>
    <row r="30" spans="1:8" x14ac:dyDescent="0.2">
      <c r="A30" s="67">
        <v>26</v>
      </c>
      <c r="B30" s="67" t="s">
        <v>260</v>
      </c>
      <c r="C30" s="67">
        <v>21</v>
      </c>
      <c r="D30" s="67" t="s">
        <v>370</v>
      </c>
      <c r="E30" s="67">
        <v>2</v>
      </c>
      <c r="F30" s="67" t="s">
        <v>364</v>
      </c>
      <c r="G30" s="67" t="s">
        <v>371</v>
      </c>
      <c r="H30" s="67" t="s">
        <v>366</v>
      </c>
    </row>
    <row r="31" spans="1:8" x14ac:dyDescent="0.2">
      <c r="A31" s="67">
        <v>27</v>
      </c>
      <c r="B31" s="67" t="s">
        <v>245</v>
      </c>
      <c r="C31" s="67">
        <v>21</v>
      </c>
      <c r="D31" s="67" t="s">
        <v>370</v>
      </c>
      <c r="E31" s="67">
        <v>2</v>
      </c>
      <c r="F31" s="67" t="s">
        <v>364</v>
      </c>
      <c r="G31" s="67" t="s">
        <v>371</v>
      </c>
      <c r="H31" s="67" t="s">
        <v>366</v>
      </c>
    </row>
    <row r="32" spans="1:8" x14ac:dyDescent="0.2">
      <c r="A32" s="67">
        <v>28</v>
      </c>
      <c r="B32" s="67" t="s">
        <v>377</v>
      </c>
      <c r="C32" s="67">
        <v>12</v>
      </c>
      <c r="D32" s="67" t="s">
        <v>360</v>
      </c>
      <c r="E32" s="67">
        <v>1</v>
      </c>
      <c r="F32" s="67" t="s">
        <v>361</v>
      </c>
      <c r="G32" s="67" t="s">
        <v>362</v>
      </c>
      <c r="H32" s="67" t="s">
        <v>361</v>
      </c>
    </row>
    <row r="33" spans="1:8" x14ac:dyDescent="0.2">
      <c r="A33" s="67">
        <v>29</v>
      </c>
      <c r="B33" s="67" t="s">
        <v>237</v>
      </c>
      <c r="C33" s="67">
        <v>12</v>
      </c>
      <c r="D33" s="67" t="s">
        <v>360</v>
      </c>
      <c r="E33" s="67">
        <v>1</v>
      </c>
      <c r="F33" s="67" t="s">
        <v>361</v>
      </c>
      <c r="G33" s="67" t="s">
        <v>362</v>
      </c>
      <c r="H33" s="67" t="s">
        <v>361</v>
      </c>
    </row>
    <row r="34" spans="1:8" x14ac:dyDescent="0.2">
      <c r="A34" s="67">
        <v>30</v>
      </c>
      <c r="B34" s="67" t="s">
        <v>274</v>
      </c>
      <c r="C34" s="67">
        <v>13</v>
      </c>
      <c r="D34" s="67" t="s">
        <v>378</v>
      </c>
      <c r="E34" s="67">
        <v>1</v>
      </c>
      <c r="F34" s="67" t="s">
        <v>361</v>
      </c>
      <c r="G34" s="67" t="s">
        <v>379</v>
      </c>
      <c r="H34" s="67" t="s">
        <v>361</v>
      </c>
    </row>
    <row r="35" spans="1:8" x14ac:dyDescent="0.2">
      <c r="A35" s="67">
        <v>31</v>
      </c>
      <c r="B35" s="67" t="s">
        <v>273</v>
      </c>
      <c r="C35" s="67">
        <v>12</v>
      </c>
      <c r="D35" s="67" t="s">
        <v>360</v>
      </c>
      <c r="E35" s="67">
        <v>1</v>
      </c>
      <c r="F35" s="67" t="s">
        <v>361</v>
      </c>
      <c r="G35" s="67" t="s">
        <v>362</v>
      </c>
      <c r="H35" s="67" t="s">
        <v>361</v>
      </c>
    </row>
    <row r="36" spans="1:8" x14ac:dyDescent="0.2">
      <c r="A36" s="67">
        <v>32</v>
      </c>
      <c r="B36" s="67" t="s">
        <v>289</v>
      </c>
      <c r="C36" s="67">
        <v>11</v>
      </c>
      <c r="D36" s="67" t="s">
        <v>368</v>
      </c>
      <c r="E36" s="67">
        <v>1</v>
      </c>
      <c r="F36" s="67" t="s">
        <v>361</v>
      </c>
      <c r="G36" s="67" t="s">
        <v>369</v>
      </c>
      <c r="H36" s="67" t="s">
        <v>361</v>
      </c>
    </row>
    <row r="37" spans="1:8" x14ac:dyDescent="0.2">
      <c r="A37" s="67">
        <v>33</v>
      </c>
      <c r="B37" s="67" t="s">
        <v>380</v>
      </c>
      <c r="C37" s="67">
        <v>11</v>
      </c>
      <c r="D37" s="67" t="s">
        <v>368</v>
      </c>
      <c r="E37" s="67">
        <v>1</v>
      </c>
      <c r="F37" s="67" t="s">
        <v>361</v>
      </c>
      <c r="G37" s="67" t="s">
        <v>369</v>
      </c>
      <c r="H37" s="67" t="s">
        <v>361</v>
      </c>
    </row>
    <row r="38" spans="1:8" x14ac:dyDescent="0.2">
      <c r="A38" s="67">
        <v>34</v>
      </c>
      <c r="B38" s="67" t="s">
        <v>381</v>
      </c>
      <c r="C38" s="67">
        <v>21</v>
      </c>
      <c r="D38" s="67" t="s">
        <v>370</v>
      </c>
      <c r="E38" s="67">
        <v>2</v>
      </c>
      <c r="F38" s="67" t="s">
        <v>364</v>
      </c>
      <c r="G38" s="67" t="s">
        <v>371</v>
      </c>
      <c r="H38" s="67" t="s">
        <v>366</v>
      </c>
    </row>
    <row r="39" spans="1:8" x14ac:dyDescent="0.2">
      <c r="A39" s="67">
        <v>35</v>
      </c>
      <c r="B39" s="67" t="s">
        <v>283</v>
      </c>
      <c r="C39" s="67">
        <v>12</v>
      </c>
      <c r="D39" s="67" t="s">
        <v>360</v>
      </c>
      <c r="E39" s="67">
        <v>1</v>
      </c>
      <c r="F39" s="67" t="s">
        <v>361</v>
      </c>
      <c r="G39" s="67" t="s">
        <v>362</v>
      </c>
      <c r="H39" s="67" t="s">
        <v>361</v>
      </c>
    </row>
    <row r="40" spans="1:8" x14ac:dyDescent="0.2">
      <c r="A40" s="67">
        <v>36</v>
      </c>
      <c r="B40" s="67" t="s">
        <v>295</v>
      </c>
      <c r="C40" s="67">
        <v>21</v>
      </c>
      <c r="D40" s="67" t="s">
        <v>370</v>
      </c>
      <c r="E40" s="67">
        <v>2</v>
      </c>
      <c r="F40" s="67" t="s">
        <v>364</v>
      </c>
      <c r="G40" s="67" t="s">
        <v>371</v>
      </c>
      <c r="H40" s="67" t="s">
        <v>366</v>
      </c>
    </row>
    <row r="41" spans="1:8" x14ac:dyDescent="0.2">
      <c r="A41" s="67">
        <v>37</v>
      </c>
      <c r="B41" s="67" t="s">
        <v>382</v>
      </c>
      <c r="C41" s="67">
        <v>12</v>
      </c>
      <c r="D41" s="67" t="s">
        <v>360</v>
      </c>
      <c r="E41" s="67">
        <v>1</v>
      </c>
      <c r="F41" s="67" t="s">
        <v>361</v>
      </c>
      <c r="G41" s="67" t="s">
        <v>362</v>
      </c>
      <c r="H41" s="67" t="s">
        <v>361</v>
      </c>
    </row>
    <row r="42" spans="1:8" x14ac:dyDescent="0.2">
      <c r="A42" s="67">
        <v>38</v>
      </c>
      <c r="B42" s="67" t="s">
        <v>299</v>
      </c>
      <c r="C42" s="67">
        <v>12</v>
      </c>
      <c r="D42" s="67" t="s">
        <v>360</v>
      </c>
      <c r="E42" s="67">
        <v>1</v>
      </c>
      <c r="F42" s="67" t="s">
        <v>361</v>
      </c>
      <c r="G42" s="67" t="s">
        <v>362</v>
      </c>
      <c r="H42" s="67" t="s">
        <v>361</v>
      </c>
    </row>
    <row r="43" spans="1:8" x14ac:dyDescent="0.2">
      <c r="A43" s="67">
        <v>39</v>
      </c>
      <c r="B43" s="67" t="s">
        <v>294</v>
      </c>
      <c r="C43" s="67">
        <v>12</v>
      </c>
      <c r="D43" s="67" t="s">
        <v>360</v>
      </c>
      <c r="E43" s="67">
        <v>1</v>
      </c>
      <c r="F43" s="67" t="s">
        <v>361</v>
      </c>
      <c r="G43" s="67" t="s">
        <v>362</v>
      </c>
      <c r="H43" s="67" t="s">
        <v>361</v>
      </c>
    </row>
    <row r="44" spans="1:8" x14ac:dyDescent="0.2">
      <c r="A44" s="67">
        <v>40</v>
      </c>
      <c r="B44" s="67" t="s">
        <v>313</v>
      </c>
      <c r="C44" s="67">
        <v>13</v>
      </c>
      <c r="D44" s="67" t="s">
        <v>378</v>
      </c>
      <c r="E44" s="67">
        <v>1</v>
      </c>
      <c r="F44" s="67" t="s">
        <v>361</v>
      </c>
      <c r="G44" s="67" t="s">
        <v>379</v>
      </c>
      <c r="H44" s="67" t="s">
        <v>361</v>
      </c>
    </row>
    <row r="45" spans="1:8" x14ac:dyDescent="0.2">
      <c r="A45" s="67">
        <v>41</v>
      </c>
      <c r="B45" s="67" t="s">
        <v>314</v>
      </c>
      <c r="C45" s="67">
        <v>11</v>
      </c>
      <c r="D45" s="67" t="s">
        <v>368</v>
      </c>
      <c r="E45" s="67">
        <v>1</v>
      </c>
      <c r="F45" s="67" t="s">
        <v>361</v>
      </c>
      <c r="G45" s="67" t="s">
        <v>369</v>
      </c>
      <c r="H45" s="67" t="s">
        <v>361</v>
      </c>
    </row>
    <row r="46" spans="1:8" x14ac:dyDescent="0.2">
      <c r="A46" s="67">
        <v>42</v>
      </c>
      <c r="B46" s="67" t="s">
        <v>303</v>
      </c>
      <c r="C46" s="67">
        <v>21</v>
      </c>
      <c r="D46" s="67" t="s">
        <v>370</v>
      </c>
      <c r="E46" s="67">
        <v>2</v>
      </c>
      <c r="F46" s="67" t="s">
        <v>364</v>
      </c>
      <c r="G46" s="67" t="s">
        <v>371</v>
      </c>
      <c r="H46" s="67" t="s">
        <v>366</v>
      </c>
    </row>
    <row r="47" spans="1:8" x14ac:dyDescent="0.2">
      <c r="A47" s="67">
        <v>43</v>
      </c>
      <c r="B47" s="67" t="s">
        <v>304</v>
      </c>
      <c r="C47" s="67">
        <v>12</v>
      </c>
      <c r="D47" s="67" t="s">
        <v>360</v>
      </c>
      <c r="E47" s="67">
        <v>1</v>
      </c>
      <c r="F47" s="67" t="s">
        <v>361</v>
      </c>
      <c r="G47" s="67" t="s">
        <v>362</v>
      </c>
      <c r="H47" s="67" t="s">
        <v>361</v>
      </c>
    </row>
    <row r="48" spans="1:8" x14ac:dyDescent="0.2">
      <c r="A48" s="67">
        <v>44</v>
      </c>
      <c r="B48" s="67" t="s">
        <v>306</v>
      </c>
      <c r="C48" s="67">
        <v>12</v>
      </c>
      <c r="D48" s="67" t="s">
        <v>360</v>
      </c>
      <c r="E48" s="67">
        <v>1</v>
      </c>
      <c r="F48" s="67" t="s">
        <v>361</v>
      </c>
      <c r="G48" s="67" t="s">
        <v>362</v>
      </c>
      <c r="H48" s="67" t="s">
        <v>361</v>
      </c>
    </row>
    <row r="49" spans="1:8" x14ac:dyDescent="0.2">
      <c r="A49" s="67">
        <v>45</v>
      </c>
      <c r="B49" s="67" t="s">
        <v>305</v>
      </c>
      <c r="C49" s="67">
        <v>12</v>
      </c>
      <c r="D49" s="67" t="s">
        <v>360</v>
      </c>
      <c r="E49" s="67">
        <v>1</v>
      </c>
      <c r="F49" s="67" t="s">
        <v>361</v>
      </c>
      <c r="G49" s="67" t="s">
        <v>362</v>
      </c>
      <c r="H49" s="67" t="s">
        <v>361</v>
      </c>
    </row>
    <row r="50" spans="1:8" x14ac:dyDescent="0.2">
      <c r="A50" s="67">
        <v>46</v>
      </c>
      <c r="B50" s="67" t="s">
        <v>310</v>
      </c>
      <c r="C50" s="67">
        <v>13</v>
      </c>
      <c r="D50" s="67" t="s">
        <v>378</v>
      </c>
      <c r="E50" s="67">
        <v>1</v>
      </c>
      <c r="F50" s="67" t="s">
        <v>361</v>
      </c>
      <c r="G50" s="67" t="s">
        <v>379</v>
      </c>
      <c r="H50" s="67" t="s">
        <v>361</v>
      </c>
    </row>
    <row r="51" spans="1:8" x14ac:dyDescent="0.2">
      <c r="A51" s="67">
        <v>47</v>
      </c>
      <c r="B51" s="67" t="s">
        <v>326</v>
      </c>
      <c r="C51" s="67">
        <v>13</v>
      </c>
      <c r="D51" s="67" t="s">
        <v>378</v>
      </c>
      <c r="E51" s="67">
        <v>1</v>
      </c>
      <c r="F51" s="67" t="s">
        <v>361</v>
      </c>
      <c r="G51" s="67" t="s">
        <v>379</v>
      </c>
      <c r="H51" s="67" t="s">
        <v>361</v>
      </c>
    </row>
    <row r="52" spans="1:8" x14ac:dyDescent="0.2">
      <c r="A52" s="67">
        <v>48</v>
      </c>
      <c r="B52" s="67" t="s">
        <v>327</v>
      </c>
      <c r="C52" s="67">
        <v>21</v>
      </c>
      <c r="D52" s="67" t="s">
        <v>370</v>
      </c>
      <c r="E52" s="67">
        <v>2</v>
      </c>
      <c r="F52" s="67" t="s">
        <v>364</v>
      </c>
      <c r="G52" s="67" t="s">
        <v>371</v>
      </c>
      <c r="H52" s="67" t="s">
        <v>366</v>
      </c>
    </row>
    <row r="53" spans="1:8" x14ac:dyDescent="0.2">
      <c r="A53" s="67">
        <v>49</v>
      </c>
      <c r="B53" s="67" t="s">
        <v>328</v>
      </c>
      <c r="C53" s="67">
        <v>12</v>
      </c>
      <c r="D53" s="67" t="s">
        <v>360</v>
      </c>
      <c r="E53" s="67">
        <v>1</v>
      </c>
      <c r="F53" s="67" t="s">
        <v>361</v>
      </c>
      <c r="G53" s="67" t="s">
        <v>362</v>
      </c>
      <c r="H53" s="67" t="s">
        <v>361</v>
      </c>
    </row>
    <row r="54" spans="1:8" x14ac:dyDescent="0.2">
      <c r="A54" s="67">
        <v>50</v>
      </c>
      <c r="B54" s="67" t="s">
        <v>325</v>
      </c>
      <c r="C54" s="67">
        <v>13</v>
      </c>
      <c r="D54" s="67" t="s">
        <v>378</v>
      </c>
      <c r="E54" s="67">
        <v>1</v>
      </c>
      <c r="F54" s="67" t="s">
        <v>361</v>
      </c>
      <c r="G54" s="67" t="s">
        <v>379</v>
      </c>
      <c r="H54" s="67" t="s">
        <v>361</v>
      </c>
    </row>
    <row r="55" spans="1:8" x14ac:dyDescent="0.2">
      <c r="A55" s="67">
        <v>51</v>
      </c>
      <c r="B55" s="67" t="s">
        <v>321</v>
      </c>
      <c r="C55" s="67">
        <v>13</v>
      </c>
      <c r="D55" s="67" t="s">
        <v>378</v>
      </c>
      <c r="E55" s="67">
        <v>1</v>
      </c>
      <c r="F55" s="67" t="s">
        <v>361</v>
      </c>
      <c r="G55" s="67" t="s">
        <v>379</v>
      </c>
      <c r="H55" s="67" t="s">
        <v>361</v>
      </c>
    </row>
    <row r="56" spans="1:8" x14ac:dyDescent="0.2">
      <c r="A56" s="67">
        <v>52</v>
      </c>
      <c r="B56" s="67" t="s">
        <v>329</v>
      </c>
      <c r="C56" s="67">
        <v>22</v>
      </c>
      <c r="D56" s="67" t="s">
        <v>363</v>
      </c>
      <c r="E56" s="67">
        <v>2</v>
      </c>
      <c r="F56" s="67" t="s">
        <v>364</v>
      </c>
      <c r="G56" s="67" t="s">
        <v>365</v>
      </c>
      <c r="H56" s="67" t="s">
        <v>366</v>
      </c>
    </row>
    <row r="57" spans="1:8" x14ac:dyDescent="0.2">
      <c r="A57" s="67">
        <v>53</v>
      </c>
      <c r="B57" s="67" t="s">
        <v>330</v>
      </c>
      <c r="C57" s="67">
        <v>13</v>
      </c>
      <c r="D57" s="67" t="s">
        <v>378</v>
      </c>
      <c r="E57" s="67">
        <v>1</v>
      </c>
      <c r="F57" s="67" t="s">
        <v>361</v>
      </c>
      <c r="G57" s="67" t="s">
        <v>379</v>
      </c>
      <c r="H57" s="67" t="s">
        <v>361</v>
      </c>
    </row>
    <row r="58" spans="1:8" x14ac:dyDescent="0.2">
      <c r="A58" s="67">
        <v>54</v>
      </c>
      <c r="B58" s="67" t="s">
        <v>331</v>
      </c>
      <c r="C58" s="67">
        <v>13</v>
      </c>
      <c r="D58" s="67" t="s">
        <v>378</v>
      </c>
      <c r="E58" s="67">
        <v>1</v>
      </c>
      <c r="F58" s="67" t="s">
        <v>361</v>
      </c>
      <c r="G58" s="67" t="s">
        <v>379</v>
      </c>
      <c r="H58" s="67" t="s">
        <v>361</v>
      </c>
    </row>
    <row r="59" spans="1:8" x14ac:dyDescent="0.2">
      <c r="A59" s="67">
        <v>55</v>
      </c>
      <c r="B59" s="67" t="s">
        <v>339</v>
      </c>
      <c r="C59" s="67">
        <v>21</v>
      </c>
      <c r="D59" s="67" t="s">
        <v>370</v>
      </c>
      <c r="E59" s="67">
        <v>2</v>
      </c>
      <c r="F59" s="67" t="s">
        <v>364</v>
      </c>
      <c r="G59" s="67" t="s">
        <v>371</v>
      </c>
      <c r="H59" s="67" t="s">
        <v>366</v>
      </c>
    </row>
    <row r="60" spans="1:8" x14ac:dyDescent="0.2">
      <c r="A60" s="67">
        <v>56</v>
      </c>
      <c r="B60" s="67" t="s">
        <v>342</v>
      </c>
      <c r="C60" s="67">
        <v>22</v>
      </c>
      <c r="D60" s="67" t="s">
        <v>363</v>
      </c>
      <c r="E60" s="67">
        <v>2</v>
      </c>
      <c r="F60" s="67" t="s">
        <v>364</v>
      </c>
      <c r="G60" s="67" t="s">
        <v>365</v>
      </c>
      <c r="H60" s="67" t="s">
        <v>366</v>
      </c>
    </row>
    <row r="61" spans="1:8" x14ac:dyDescent="0.2">
      <c r="A61" s="67">
        <v>57</v>
      </c>
      <c r="B61" s="67" t="s">
        <v>333</v>
      </c>
      <c r="C61" s="67">
        <v>12</v>
      </c>
      <c r="D61" s="67" t="s">
        <v>360</v>
      </c>
      <c r="E61" s="67">
        <v>1</v>
      </c>
      <c r="F61" s="67" t="s">
        <v>361</v>
      </c>
      <c r="G61" s="67" t="s">
        <v>362</v>
      </c>
      <c r="H61" s="67" t="s">
        <v>361</v>
      </c>
    </row>
    <row r="62" spans="1:8" x14ac:dyDescent="0.2">
      <c r="A62" s="67">
        <v>58</v>
      </c>
      <c r="B62" s="67" t="s">
        <v>332</v>
      </c>
      <c r="C62" s="67">
        <v>13</v>
      </c>
      <c r="D62" s="67" t="s">
        <v>378</v>
      </c>
      <c r="E62" s="67">
        <v>1</v>
      </c>
      <c r="F62" s="67" t="s">
        <v>361</v>
      </c>
      <c r="G62" s="67" t="s">
        <v>379</v>
      </c>
      <c r="H62" s="67" t="s">
        <v>361</v>
      </c>
    </row>
    <row r="63" spans="1:8" x14ac:dyDescent="0.2">
      <c r="A63" s="67">
        <v>59</v>
      </c>
      <c r="B63" s="67" t="s">
        <v>337</v>
      </c>
      <c r="C63" s="67">
        <v>22</v>
      </c>
      <c r="D63" s="67" t="s">
        <v>363</v>
      </c>
      <c r="E63" s="67">
        <v>2</v>
      </c>
      <c r="F63" s="67" t="s">
        <v>364</v>
      </c>
      <c r="G63" s="67" t="s">
        <v>365</v>
      </c>
      <c r="H63" s="67" t="s">
        <v>366</v>
      </c>
    </row>
    <row r="64" spans="1:8" x14ac:dyDescent="0.2">
      <c r="A64" s="84">
        <v>60</v>
      </c>
      <c r="B64" s="84" t="s">
        <v>343</v>
      </c>
      <c r="C64" s="84">
        <v>22</v>
      </c>
      <c r="D64" s="84" t="s">
        <v>363</v>
      </c>
      <c r="E64" s="84">
        <v>2</v>
      </c>
      <c r="F64" s="84" t="s">
        <v>364</v>
      </c>
      <c r="G64" s="84" t="s">
        <v>365</v>
      </c>
      <c r="H64" s="84" t="s">
        <v>366</v>
      </c>
    </row>
    <row r="65" spans="1:8" ht="38.1" customHeight="1" x14ac:dyDescent="0.2">
      <c r="A65" s="104" t="s">
        <v>383</v>
      </c>
      <c r="B65" s="104"/>
      <c r="C65" s="104"/>
      <c r="D65" s="104"/>
      <c r="E65" s="104"/>
      <c r="F65" s="104"/>
      <c r="G65" s="56"/>
      <c r="H65" s="56"/>
    </row>
  </sheetData>
  <mergeCells count="1">
    <mergeCell ref="A65:F6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89FF3-1E3C-421E-976A-C262054A396D}">
  <dimension ref="B3:M29"/>
  <sheetViews>
    <sheetView topLeftCell="F16" workbookViewId="0">
      <selection activeCell="K20" sqref="K20"/>
    </sheetView>
  </sheetViews>
  <sheetFormatPr defaultRowHeight="15" x14ac:dyDescent="0.25"/>
  <cols>
    <col min="2" max="2" width="7" customWidth="1"/>
    <col min="3" max="3" width="6" customWidth="1"/>
    <col min="4" max="4" width="25" customWidth="1"/>
  </cols>
  <sheetData>
    <row r="3" spans="2:13" ht="15.75" x14ac:dyDescent="0.25">
      <c r="B3" s="36" t="s">
        <v>384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x14ac:dyDescent="0.25">
      <c r="B4" s="38"/>
      <c r="C4" s="38"/>
      <c r="D4" s="38"/>
      <c r="E4" s="105" t="s">
        <v>385</v>
      </c>
      <c r="F4" s="105"/>
      <c r="G4" s="105"/>
      <c r="H4" s="105"/>
      <c r="I4" s="105"/>
      <c r="J4" s="105"/>
      <c r="K4" s="38"/>
      <c r="L4" s="37"/>
      <c r="M4" s="37"/>
    </row>
    <row r="5" spans="2:13" x14ac:dyDescent="0.25">
      <c r="B5" s="37"/>
      <c r="C5" s="39" t="s">
        <v>386</v>
      </c>
      <c r="D5" s="39"/>
      <c r="E5" s="39">
        <v>11</v>
      </c>
      <c r="F5" s="39">
        <v>12</v>
      </c>
      <c r="G5" s="39">
        <v>13</v>
      </c>
      <c r="H5" s="39">
        <v>21</v>
      </c>
      <c r="I5" s="39">
        <v>22</v>
      </c>
      <c r="J5" s="39">
        <v>30</v>
      </c>
      <c r="K5" s="37"/>
      <c r="L5" s="37"/>
      <c r="M5" s="37"/>
    </row>
    <row r="6" spans="2:13" ht="45.75" x14ac:dyDescent="0.25">
      <c r="B6" s="40"/>
      <c r="C6" s="41"/>
      <c r="D6" s="41" t="s">
        <v>387</v>
      </c>
      <c r="E6" s="42" t="s">
        <v>368</v>
      </c>
      <c r="F6" s="42" t="s">
        <v>360</v>
      </c>
      <c r="G6" s="42" t="s">
        <v>378</v>
      </c>
      <c r="H6" s="42" t="s">
        <v>370</v>
      </c>
      <c r="I6" s="42" t="s">
        <v>363</v>
      </c>
      <c r="J6" s="42" t="s">
        <v>358</v>
      </c>
      <c r="K6" s="42" t="s">
        <v>388</v>
      </c>
      <c r="L6" s="37"/>
      <c r="M6" s="37"/>
    </row>
    <row r="7" spans="2:13" x14ac:dyDescent="0.25">
      <c r="B7" s="106" t="s">
        <v>389</v>
      </c>
      <c r="C7" s="39">
        <v>11</v>
      </c>
      <c r="D7" s="39" t="s">
        <v>368</v>
      </c>
      <c r="E7" s="39">
        <v>2</v>
      </c>
      <c r="F7" s="39"/>
      <c r="G7" s="39"/>
      <c r="H7" s="39">
        <v>4</v>
      </c>
      <c r="I7" s="39"/>
      <c r="J7" s="39"/>
      <c r="K7" s="39">
        <v>6</v>
      </c>
      <c r="L7" s="37"/>
      <c r="M7" s="37"/>
    </row>
    <row r="8" spans="2:13" x14ac:dyDescent="0.25">
      <c r="B8" s="107"/>
      <c r="C8" s="39">
        <v>12</v>
      </c>
      <c r="D8" s="39" t="s">
        <v>360</v>
      </c>
      <c r="E8" s="39">
        <v>1</v>
      </c>
      <c r="F8" s="39">
        <v>13</v>
      </c>
      <c r="G8" s="39"/>
      <c r="H8" s="39">
        <v>1</v>
      </c>
      <c r="I8" s="39">
        <v>2</v>
      </c>
      <c r="J8" s="39"/>
      <c r="K8" s="39">
        <v>17</v>
      </c>
      <c r="L8" s="37"/>
      <c r="M8" s="37"/>
    </row>
    <row r="9" spans="2:13" x14ac:dyDescent="0.25">
      <c r="B9" s="107"/>
      <c r="C9" s="39">
        <v>13</v>
      </c>
      <c r="D9" s="39" t="s">
        <v>378</v>
      </c>
      <c r="E9" s="39"/>
      <c r="F9" s="39"/>
      <c r="G9" s="39">
        <v>9</v>
      </c>
      <c r="H9" s="39"/>
      <c r="I9" s="39"/>
      <c r="J9" s="39"/>
      <c r="K9" s="39">
        <v>9</v>
      </c>
      <c r="L9" s="37"/>
      <c r="M9" s="37"/>
    </row>
    <row r="10" spans="2:13" x14ac:dyDescent="0.25">
      <c r="B10" s="107"/>
      <c r="C10" s="39">
        <v>21</v>
      </c>
      <c r="D10" s="39" t="s">
        <v>370</v>
      </c>
      <c r="E10" s="39"/>
      <c r="F10" s="39"/>
      <c r="G10" s="39"/>
      <c r="H10" s="39">
        <v>16</v>
      </c>
      <c r="I10" s="39"/>
      <c r="J10" s="39"/>
      <c r="K10" s="39">
        <v>16</v>
      </c>
      <c r="L10" s="37"/>
      <c r="M10" s="37"/>
    </row>
    <row r="11" spans="2:13" x14ac:dyDescent="0.25">
      <c r="B11" s="107"/>
      <c r="C11" s="39">
        <v>22</v>
      </c>
      <c r="D11" s="39" t="s">
        <v>363</v>
      </c>
      <c r="E11" s="39"/>
      <c r="F11" s="39"/>
      <c r="G11" s="39"/>
      <c r="H11" s="39">
        <v>1</v>
      </c>
      <c r="I11" s="39">
        <v>8</v>
      </c>
      <c r="J11" s="39"/>
      <c r="K11" s="39">
        <v>9</v>
      </c>
      <c r="L11" s="37"/>
      <c r="M11" s="37"/>
    </row>
    <row r="12" spans="2:13" x14ac:dyDescent="0.25">
      <c r="B12" s="108"/>
      <c r="C12" s="39">
        <v>30</v>
      </c>
      <c r="D12" s="39" t="s">
        <v>358</v>
      </c>
      <c r="E12" s="39"/>
      <c r="F12" s="39"/>
      <c r="G12" s="39"/>
      <c r="H12" s="39"/>
      <c r="I12" s="39"/>
      <c r="J12" s="39">
        <v>3</v>
      </c>
      <c r="K12" s="39">
        <v>3</v>
      </c>
      <c r="L12" s="37"/>
      <c r="M12" s="37"/>
    </row>
    <row r="13" spans="2:13" x14ac:dyDescent="0.25">
      <c r="B13" s="38"/>
      <c r="C13" s="43"/>
      <c r="D13" s="43" t="s">
        <v>388</v>
      </c>
      <c r="E13" s="43">
        <v>3</v>
      </c>
      <c r="F13" s="43">
        <v>13</v>
      </c>
      <c r="G13" s="43">
        <v>9</v>
      </c>
      <c r="H13" s="43">
        <v>22</v>
      </c>
      <c r="I13" s="43">
        <v>10</v>
      </c>
      <c r="J13" s="43">
        <v>3</v>
      </c>
      <c r="K13" s="43">
        <v>60</v>
      </c>
      <c r="L13" s="37"/>
      <c r="M13" s="37"/>
    </row>
    <row r="14" spans="2:13" x14ac:dyDescent="0.25">
      <c r="B14" s="39" t="s">
        <v>390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2:13" x14ac:dyDescent="0.2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2:13" ht="15.75" x14ac:dyDescent="0.25">
      <c r="B16" s="36" t="s">
        <v>391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2:13" x14ac:dyDescent="0.25">
      <c r="B17" s="44"/>
      <c r="C17" s="44"/>
      <c r="D17" s="44"/>
      <c r="E17" s="109" t="s">
        <v>392</v>
      </c>
      <c r="F17" s="109"/>
      <c r="G17" s="109"/>
      <c r="H17" s="109"/>
      <c r="I17" s="109"/>
      <c r="J17" s="109"/>
      <c r="K17" s="44"/>
      <c r="L17" s="37"/>
      <c r="M17" s="37"/>
    </row>
    <row r="18" spans="2:13" x14ac:dyDescent="0.25">
      <c r="B18" s="44"/>
      <c r="C18" s="45" t="s">
        <v>393</v>
      </c>
      <c r="D18" s="45"/>
      <c r="E18" s="45">
        <v>11</v>
      </c>
      <c r="F18" s="45">
        <v>12</v>
      </c>
      <c r="G18" s="45">
        <v>13</v>
      </c>
      <c r="H18" s="45">
        <v>21</v>
      </c>
      <c r="I18" s="45">
        <v>22</v>
      </c>
      <c r="J18" s="45">
        <v>30</v>
      </c>
      <c r="K18" s="46"/>
      <c r="L18" s="37"/>
      <c r="M18" s="37"/>
    </row>
    <row r="19" spans="2:13" ht="45.75" x14ac:dyDescent="0.25">
      <c r="B19" s="40"/>
      <c r="C19" s="41"/>
      <c r="D19" s="41" t="s">
        <v>394</v>
      </c>
      <c r="E19" s="42" t="s">
        <v>395</v>
      </c>
      <c r="F19" s="42" t="s">
        <v>83</v>
      </c>
      <c r="G19" s="42" t="s">
        <v>275</v>
      </c>
      <c r="H19" s="42" t="s">
        <v>43</v>
      </c>
      <c r="I19" s="42" t="s">
        <v>119</v>
      </c>
      <c r="J19" s="42" t="s">
        <v>396</v>
      </c>
      <c r="K19" s="47" t="s">
        <v>397</v>
      </c>
      <c r="L19" s="37"/>
      <c r="M19" s="37"/>
    </row>
    <row r="20" spans="2:13" x14ac:dyDescent="0.25">
      <c r="B20" s="107" t="s">
        <v>398</v>
      </c>
      <c r="C20" s="39">
        <v>11</v>
      </c>
      <c r="D20" s="39" t="s">
        <v>51</v>
      </c>
      <c r="E20" s="39">
        <v>63</v>
      </c>
      <c r="F20" s="39">
        <v>1</v>
      </c>
      <c r="G20" s="39"/>
      <c r="H20" s="39">
        <v>16</v>
      </c>
      <c r="I20" s="39"/>
      <c r="J20" s="39"/>
      <c r="K20" s="48">
        <v>80</v>
      </c>
      <c r="L20" s="37"/>
      <c r="M20" s="37"/>
    </row>
    <row r="21" spans="2:13" x14ac:dyDescent="0.25">
      <c r="B21" s="107"/>
      <c r="C21" s="39">
        <v>12</v>
      </c>
      <c r="D21" s="39" t="s">
        <v>83</v>
      </c>
      <c r="E21" s="39">
        <v>5</v>
      </c>
      <c r="F21" s="39">
        <v>44</v>
      </c>
      <c r="G21" s="39"/>
      <c r="H21" s="39">
        <v>1</v>
      </c>
      <c r="I21" s="39">
        <v>3</v>
      </c>
      <c r="J21" s="39"/>
      <c r="K21" s="48">
        <v>53</v>
      </c>
      <c r="L21" s="37"/>
      <c r="M21" s="37"/>
    </row>
    <row r="22" spans="2:13" x14ac:dyDescent="0.25">
      <c r="B22" s="107"/>
      <c r="C22" s="39">
        <v>13</v>
      </c>
      <c r="D22" s="39" t="s">
        <v>275</v>
      </c>
      <c r="E22" s="39"/>
      <c r="F22" s="39"/>
      <c r="G22" s="39">
        <v>15</v>
      </c>
      <c r="H22" s="39"/>
      <c r="I22" s="39"/>
      <c r="J22" s="39"/>
      <c r="K22" s="48">
        <v>15</v>
      </c>
      <c r="L22" s="37"/>
      <c r="M22" s="37"/>
    </row>
    <row r="23" spans="2:13" x14ac:dyDescent="0.25">
      <c r="B23" s="107"/>
      <c r="C23" s="39">
        <v>21</v>
      </c>
      <c r="D23" s="39" t="s">
        <v>43</v>
      </c>
      <c r="E23" s="39">
        <v>2</v>
      </c>
      <c r="F23" s="39"/>
      <c r="G23" s="39"/>
      <c r="H23" s="39">
        <v>81</v>
      </c>
      <c r="I23" s="39">
        <v>1</v>
      </c>
      <c r="J23" s="39">
        <v>3</v>
      </c>
      <c r="K23" s="48">
        <v>87</v>
      </c>
      <c r="L23" s="37"/>
      <c r="M23" s="37"/>
    </row>
    <row r="24" spans="2:13" x14ac:dyDescent="0.25">
      <c r="B24" s="107"/>
      <c r="C24" s="39">
        <v>22</v>
      </c>
      <c r="D24" s="39" t="s">
        <v>119</v>
      </c>
      <c r="E24" s="39"/>
      <c r="F24" s="39"/>
      <c r="G24" s="39"/>
      <c r="H24" s="39">
        <v>5</v>
      </c>
      <c r="I24" s="39">
        <v>24</v>
      </c>
      <c r="J24" s="39"/>
      <c r="K24" s="48">
        <v>29</v>
      </c>
      <c r="L24" s="37"/>
      <c r="M24" s="37"/>
    </row>
    <row r="25" spans="2:13" x14ac:dyDescent="0.25">
      <c r="B25" s="107"/>
      <c r="C25" s="39">
        <v>30</v>
      </c>
      <c r="D25" s="39" t="s">
        <v>41</v>
      </c>
      <c r="E25" s="39"/>
      <c r="F25" s="39"/>
      <c r="G25" s="39"/>
      <c r="H25" s="39"/>
      <c r="I25" s="39"/>
      <c r="J25" s="39">
        <v>26</v>
      </c>
      <c r="K25" s="48">
        <v>26</v>
      </c>
      <c r="L25" s="37"/>
      <c r="M25" s="37"/>
    </row>
    <row r="26" spans="2:13" x14ac:dyDescent="0.25">
      <c r="B26" s="38"/>
      <c r="C26" s="49"/>
      <c r="D26" s="49" t="s">
        <v>399</v>
      </c>
      <c r="E26" s="49">
        <v>70</v>
      </c>
      <c r="F26" s="49">
        <v>45</v>
      </c>
      <c r="G26" s="49">
        <v>15</v>
      </c>
      <c r="H26" s="49">
        <v>103</v>
      </c>
      <c r="I26" s="49">
        <v>28</v>
      </c>
      <c r="J26" s="49">
        <v>29</v>
      </c>
      <c r="K26" s="49">
        <v>290</v>
      </c>
      <c r="L26" s="37"/>
      <c r="M26" s="37"/>
    </row>
    <row r="27" spans="2:13" x14ac:dyDescent="0.25">
      <c r="B27" s="39" t="s">
        <v>390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9" spans="2:13" x14ac:dyDescent="0.25">
      <c r="H29">
        <f>H26+I26</f>
        <v>131</v>
      </c>
    </row>
  </sheetData>
  <mergeCells count="4">
    <mergeCell ref="E4:J4"/>
    <mergeCell ref="B7:B12"/>
    <mergeCell ref="E17:J17"/>
    <mergeCell ref="B20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A52E-B969-4786-BACC-A3E881630B9C}">
  <dimension ref="B2:AA62"/>
  <sheetViews>
    <sheetView topLeftCell="A10" workbookViewId="0">
      <selection activeCell="G9" sqref="G9"/>
    </sheetView>
  </sheetViews>
  <sheetFormatPr defaultColWidth="9.140625" defaultRowHeight="12.75" x14ac:dyDescent="0.2"/>
  <cols>
    <col min="1" max="1" width="9.140625" style="50"/>
    <col min="2" max="2" width="12.5703125" style="50" customWidth="1"/>
    <col min="3" max="3" width="14.42578125" style="50" customWidth="1"/>
    <col min="4" max="4" width="13.140625" style="50" customWidth="1"/>
    <col min="5" max="5" width="9.140625" style="50"/>
    <col min="6" max="6" width="8.5703125" style="50" customWidth="1"/>
    <col min="7" max="7" width="9.42578125" style="50" bestFit="1" customWidth="1"/>
    <col min="8" max="10" width="9.140625" style="50"/>
    <col min="11" max="24" width="9.140625" style="52"/>
    <col min="25" max="25" width="13.5703125" style="52" customWidth="1"/>
    <col min="26" max="27" width="9.140625" style="52"/>
    <col min="28" max="16384" width="9.140625" style="50"/>
  </cols>
  <sheetData>
    <row r="2" spans="2:15" ht="15.75" x14ac:dyDescent="0.25">
      <c r="B2" s="55" t="s">
        <v>400</v>
      </c>
      <c r="C2" s="56"/>
      <c r="D2" s="56"/>
      <c r="E2" s="56"/>
      <c r="F2" s="56"/>
      <c r="G2" s="56"/>
    </row>
    <row r="3" spans="2:15" x14ac:dyDescent="0.2">
      <c r="B3" s="56" t="s">
        <v>401</v>
      </c>
      <c r="C3" s="56"/>
      <c r="D3" s="56"/>
      <c r="E3" s="56"/>
      <c r="F3" s="56"/>
      <c r="G3" s="56"/>
    </row>
    <row r="4" spans="2:15" ht="56.25" x14ac:dyDescent="0.2">
      <c r="B4" s="57" t="s">
        <v>402</v>
      </c>
      <c r="C4" s="57" t="s">
        <v>34</v>
      </c>
      <c r="D4" s="57" t="s">
        <v>403</v>
      </c>
      <c r="E4" s="57" t="s">
        <v>404</v>
      </c>
      <c r="F4" s="57" t="s">
        <v>405</v>
      </c>
      <c r="G4" s="57" t="s">
        <v>406</v>
      </c>
    </row>
    <row r="5" spans="2:15" x14ac:dyDescent="0.2">
      <c r="B5" s="58" t="s">
        <v>407</v>
      </c>
      <c r="C5" s="59" t="s">
        <v>407</v>
      </c>
      <c r="D5" s="59" t="s">
        <v>64</v>
      </c>
      <c r="E5" s="60">
        <v>1611776</v>
      </c>
      <c r="F5" s="61"/>
      <c r="G5" s="62"/>
    </row>
    <row r="6" spans="2:15" x14ac:dyDescent="0.2">
      <c r="B6" s="63">
        <v>114</v>
      </c>
      <c r="C6" s="64" t="s">
        <v>408</v>
      </c>
      <c r="D6" s="64" t="s">
        <v>409</v>
      </c>
      <c r="E6" s="65">
        <v>40595.54046352295</v>
      </c>
      <c r="F6" s="61">
        <v>1</v>
      </c>
      <c r="G6" s="62">
        <v>47184</v>
      </c>
      <c r="O6" s="53"/>
    </row>
    <row r="7" spans="2:15" x14ac:dyDescent="0.2">
      <c r="B7" s="63">
        <v>123</v>
      </c>
      <c r="C7" s="64" t="s">
        <v>49</v>
      </c>
      <c r="D7" s="64" t="s">
        <v>409</v>
      </c>
      <c r="E7" s="65">
        <v>72002.360387093067</v>
      </c>
      <c r="F7" s="61">
        <v>1</v>
      </c>
      <c r="G7" s="62">
        <v>81274</v>
      </c>
      <c r="O7" s="53"/>
    </row>
    <row r="8" spans="2:15" x14ac:dyDescent="0.2">
      <c r="B8" s="63">
        <v>126</v>
      </c>
      <c r="C8" s="64" t="s">
        <v>54</v>
      </c>
      <c r="D8" s="64" t="s">
        <v>409</v>
      </c>
      <c r="E8" s="65">
        <v>97323.29784736209</v>
      </c>
      <c r="F8" s="61">
        <v>1</v>
      </c>
      <c r="G8" s="62">
        <v>113234</v>
      </c>
      <c r="O8" s="53"/>
    </row>
    <row r="9" spans="2:15" x14ac:dyDescent="0.2">
      <c r="B9" s="63">
        <v>127</v>
      </c>
      <c r="C9" s="64" t="s">
        <v>55</v>
      </c>
      <c r="D9" s="64" t="s">
        <v>409</v>
      </c>
      <c r="E9" s="65">
        <v>53253.740373771048</v>
      </c>
      <c r="F9" s="61">
        <v>1</v>
      </c>
      <c r="G9" s="62">
        <v>94847</v>
      </c>
      <c r="O9" s="53"/>
    </row>
    <row r="10" spans="2:15" x14ac:dyDescent="0.2">
      <c r="B10" s="63">
        <v>136</v>
      </c>
      <c r="C10" s="64" t="s">
        <v>57</v>
      </c>
      <c r="D10" s="64" t="s">
        <v>409</v>
      </c>
      <c r="E10" s="65">
        <v>49251.542094147146</v>
      </c>
      <c r="F10" s="61">
        <v>1</v>
      </c>
      <c r="G10" s="62">
        <v>93690</v>
      </c>
      <c r="O10" s="53"/>
    </row>
    <row r="11" spans="2:15" x14ac:dyDescent="0.2">
      <c r="B11" s="63">
        <v>138</v>
      </c>
      <c r="C11" s="64" t="s">
        <v>58</v>
      </c>
      <c r="D11" s="64" t="s">
        <v>409</v>
      </c>
      <c r="E11" s="65">
        <v>43459.698688124539</v>
      </c>
      <c r="F11" s="61">
        <v>1</v>
      </c>
      <c r="G11" s="62">
        <v>48678</v>
      </c>
      <c r="O11" s="53"/>
    </row>
    <row r="12" spans="2:15" x14ac:dyDescent="0.2">
      <c r="B12" s="63">
        <v>160</v>
      </c>
      <c r="C12" s="64" t="s">
        <v>61</v>
      </c>
      <c r="D12" s="64" t="s">
        <v>409</v>
      </c>
      <c r="E12" s="65">
        <v>55300.215911311163</v>
      </c>
      <c r="F12" s="61">
        <v>1</v>
      </c>
      <c r="G12" s="62">
        <v>72755</v>
      </c>
      <c r="O12" s="53"/>
    </row>
    <row r="13" spans="2:15" x14ac:dyDescent="0.2">
      <c r="B13" s="63">
        <v>162</v>
      </c>
      <c r="C13" s="64" t="s">
        <v>62</v>
      </c>
      <c r="D13" s="64" t="s">
        <v>409</v>
      </c>
      <c r="E13" s="65">
        <v>28432.850816466376</v>
      </c>
      <c r="F13" s="61"/>
      <c r="G13" s="62">
        <v>32712</v>
      </c>
      <c r="O13" s="53"/>
    </row>
    <row r="14" spans="2:15" x14ac:dyDescent="0.2">
      <c r="B14" s="63">
        <v>163</v>
      </c>
      <c r="C14" s="64" t="s">
        <v>63</v>
      </c>
      <c r="D14" s="64" t="s">
        <v>409</v>
      </c>
      <c r="E14" s="65">
        <v>64990.799410137464</v>
      </c>
      <c r="F14" s="61">
        <v>1</v>
      </c>
      <c r="G14" s="62">
        <v>73990</v>
      </c>
      <c r="L14" s="50"/>
      <c r="O14" s="53"/>
    </row>
    <row r="15" spans="2:15" x14ac:dyDescent="0.2">
      <c r="B15" s="63">
        <v>180</v>
      </c>
      <c r="C15" s="64" t="s">
        <v>64</v>
      </c>
      <c r="D15" s="64" t="s">
        <v>409</v>
      </c>
      <c r="E15" s="65">
        <v>875103.7958026065</v>
      </c>
      <c r="F15" s="61">
        <v>1</v>
      </c>
      <c r="G15" s="62">
        <v>975551</v>
      </c>
      <c r="L15" s="50"/>
      <c r="O15" s="53"/>
    </row>
    <row r="16" spans="2:15" x14ac:dyDescent="0.2">
      <c r="B16" s="63">
        <v>182</v>
      </c>
      <c r="C16" s="64" t="s">
        <v>66</v>
      </c>
      <c r="D16" s="64" t="s">
        <v>409</v>
      </c>
      <c r="E16" s="65">
        <v>71285.413302988105</v>
      </c>
      <c r="F16" s="61">
        <v>1</v>
      </c>
      <c r="G16" s="62">
        <v>106505</v>
      </c>
      <c r="L16" s="50"/>
      <c r="O16" s="53"/>
    </row>
    <row r="17" spans="2:15" x14ac:dyDescent="0.2">
      <c r="B17" s="63">
        <v>183</v>
      </c>
      <c r="C17" s="64" t="s">
        <v>67</v>
      </c>
      <c r="D17" s="64" t="s">
        <v>409</v>
      </c>
      <c r="E17" s="65">
        <v>47706.929515480515</v>
      </c>
      <c r="F17" s="61">
        <v>1</v>
      </c>
      <c r="G17" s="62">
        <v>52801</v>
      </c>
      <c r="O17" s="53"/>
    </row>
    <row r="18" spans="2:15" x14ac:dyDescent="0.2">
      <c r="B18" s="63">
        <v>184</v>
      </c>
      <c r="C18" s="64" t="s">
        <v>68</v>
      </c>
      <c r="D18" s="64" t="s">
        <v>409</v>
      </c>
      <c r="E18" s="65">
        <v>74347.412621684489</v>
      </c>
      <c r="F18" s="61">
        <v>1</v>
      </c>
      <c r="G18" s="62">
        <v>83162</v>
      </c>
      <c r="O18" s="53"/>
    </row>
    <row r="19" spans="2:15" x14ac:dyDescent="0.2">
      <c r="B19" s="63">
        <v>186</v>
      </c>
      <c r="C19" s="64" t="s">
        <v>69</v>
      </c>
      <c r="D19" s="64" t="s">
        <v>409</v>
      </c>
      <c r="E19" s="65">
        <v>38722.402765304418</v>
      </c>
      <c r="F19" s="61">
        <v>1</v>
      </c>
      <c r="G19" s="62">
        <v>48005</v>
      </c>
      <c r="O19" s="53"/>
    </row>
    <row r="20" spans="2:15" x14ac:dyDescent="0.2">
      <c r="B20" s="66">
        <v>181</v>
      </c>
      <c r="C20" s="67" t="s">
        <v>65</v>
      </c>
      <c r="D20" s="67" t="s">
        <v>65</v>
      </c>
      <c r="E20" s="62">
        <v>75773</v>
      </c>
      <c r="F20" s="61">
        <v>1</v>
      </c>
      <c r="G20" s="62">
        <v>100111</v>
      </c>
      <c r="M20" s="54"/>
      <c r="N20" s="54"/>
      <c r="O20" s="54"/>
    </row>
    <row r="21" spans="2:15" x14ac:dyDescent="0.2">
      <c r="B21" s="66">
        <v>380</v>
      </c>
      <c r="C21" s="67" t="s">
        <v>79</v>
      </c>
      <c r="D21" s="67" t="s">
        <v>79</v>
      </c>
      <c r="E21" s="62">
        <v>165456</v>
      </c>
      <c r="F21" s="61">
        <v>1</v>
      </c>
      <c r="G21" s="62">
        <v>233839</v>
      </c>
    </row>
    <row r="22" spans="2:15" x14ac:dyDescent="0.2">
      <c r="B22" s="66">
        <v>484</v>
      </c>
      <c r="C22" s="67" t="s">
        <v>90</v>
      </c>
      <c r="D22" s="67" t="s">
        <v>90</v>
      </c>
      <c r="E22" s="62">
        <v>70342</v>
      </c>
      <c r="F22" s="61">
        <v>1</v>
      </c>
      <c r="G22" s="62">
        <v>106975</v>
      </c>
    </row>
    <row r="23" spans="2:15" x14ac:dyDescent="0.2">
      <c r="B23" s="66">
        <v>580</v>
      </c>
      <c r="C23" s="67" t="s">
        <v>100</v>
      </c>
      <c r="D23" s="67" t="s">
        <v>100</v>
      </c>
      <c r="E23" s="62">
        <v>115672</v>
      </c>
      <c r="F23" s="61">
        <v>1</v>
      </c>
      <c r="G23" s="62">
        <v>164616</v>
      </c>
    </row>
    <row r="24" spans="2:15" x14ac:dyDescent="0.2">
      <c r="B24" s="66">
        <v>581</v>
      </c>
      <c r="C24" s="67" t="s">
        <v>101</v>
      </c>
      <c r="D24" s="67" t="s">
        <v>101</v>
      </c>
      <c r="E24" s="62">
        <v>97854</v>
      </c>
      <c r="F24" s="61">
        <v>1</v>
      </c>
      <c r="G24" s="62">
        <v>143478</v>
      </c>
    </row>
    <row r="25" spans="2:15" x14ac:dyDescent="0.2">
      <c r="B25" s="66">
        <v>680</v>
      </c>
      <c r="C25" s="67" t="s">
        <v>112</v>
      </c>
      <c r="D25" s="67" t="s">
        <v>112</v>
      </c>
      <c r="E25" s="62">
        <v>100259</v>
      </c>
      <c r="F25" s="61">
        <v>1</v>
      </c>
      <c r="G25" s="62">
        <v>142427</v>
      </c>
    </row>
    <row r="26" spans="2:15" x14ac:dyDescent="0.2">
      <c r="B26" s="66">
        <v>780</v>
      </c>
      <c r="C26" s="67" t="s">
        <v>127</v>
      </c>
      <c r="D26" s="67" t="s">
        <v>127</v>
      </c>
      <c r="E26" s="62">
        <v>71009</v>
      </c>
      <c r="F26" s="61">
        <v>1</v>
      </c>
      <c r="G26" s="62">
        <v>94859</v>
      </c>
    </row>
    <row r="27" spans="2:15" x14ac:dyDescent="0.2">
      <c r="B27" s="66"/>
      <c r="C27" s="67" t="s">
        <v>410</v>
      </c>
      <c r="D27" s="67" t="s">
        <v>135</v>
      </c>
      <c r="E27" s="62">
        <v>51072</v>
      </c>
      <c r="F27" s="61"/>
      <c r="G27" s="62"/>
    </row>
    <row r="28" spans="2:15" x14ac:dyDescent="0.2">
      <c r="B28" s="63">
        <v>880</v>
      </c>
      <c r="C28" s="64" t="s">
        <v>135</v>
      </c>
      <c r="D28" s="64" t="s">
        <v>135</v>
      </c>
      <c r="E28" s="65">
        <v>41388</v>
      </c>
      <c r="F28" s="61">
        <v>1</v>
      </c>
      <c r="G28" s="62">
        <v>70329</v>
      </c>
      <c r="L28" s="50"/>
    </row>
    <row r="29" spans="2:15" x14ac:dyDescent="0.2">
      <c r="B29" s="63"/>
      <c r="C29" s="64"/>
      <c r="D29" s="64" t="s">
        <v>411</v>
      </c>
      <c r="E29" s="65">
        <v>5977</v>
      </c>
      <c r="F29" s="61"/>
      <c r="G29" s="62"/>
      <c r="L29" s="50"/>
    </row>
    <row r="30" spans="2:15" x14ac:dyDescent="0.2">
      <c r="B30" s="63"/>
      <c r="C30" s="64"/>
      <c r="D30" s="64" t="s">
        <v>412</v>
      </c>
      <c r="E30" s="65">
        <v>3707</v>
      </c>
      <c r="F30" s="61"/>
      <c r="G30" s="62"/>
    </row>
    <row r="31" spans="2:15" x14ac:dyDescent="0.2">
      <c r="B31" s="66" t="s">
        <v>407</v>
      </c>
      <c r="C31" s="64" t="s">
        <v>407</v>
      </c>
      <c r="D31" s="67" t="s">
        <v>168</v>
      </c>
      <c r="E31" s="62">
        <v>324002</v>
      </c>
      <c r="F31" s="61"/>
      <c r="G31" s="62"/>
    </row>
    <row r="32" spans="2:15" ht="14.25" x14ac:dyDescent="0.2">
      <c r="B32" s="63">
        <v>1231</v>
      </c>
      <c r="C32" s="64" t="s">
        <v>149</v>
      </c>
      <c r="D32" s="64" t="s">
        <v>168</v>
      </c>
      <c r="E32" s="65">
        <v>11596.345721838854</v>
      </c>
      <c r="F32" s="61"/>
      <c r="G32" s="62">
        <v>19312</v>
      </c>
      <c r="J32" s="102"/>
    </row>
    <row r="33" spans="2:12" x14ac:dyDescent="0.2">
      <c r="B33" s="63">
        <v>1280</v>
      </c>
      <c r="C33" s="64" t="s">
        <v>168</v>
      </c>
      <c r="D33" s="64" t="s">
        <v>168</v>
      </c>
      <c r="E33" s="65">
        <v>312405.65427816112</v>
      </c>
      <c r="F33" s="61">
        <v>1</v>
      </c>
      <c r="G33" s="62">
        <v>347949</v>
      </c>
      <c r="L33" s="50"/>
    </row>
    <row r="34" spans="2:12" x14ac:dyDescent="0.2">
      <c r="B34" s="66">
        <v>1281</v>
      </c>
      <c r="C34" s="67" t="s">
        <v>169</v>
      </c>
      <c r="D34" s="67" t="s">
        <v>169</v>
      </c>
      <c r="E34" s="62">
        <v>94393</v>
      </c>
      <c r="F34" s="61">
        <v>1</v>
      </c>
      <c r="G34" s="62">
        <v>125941</v>
      </c>
      <c r="L34" s="50"/>
    </row>
    <row r="35" spans="2:12" x14ac:dyDescent="0.2">
      <c r="B35" s="66">
        <v>1283</v>
      </c>
      <c r="C35" s="67" t="s">
        <v>171</v>
      </c>
      <c r="D35" s="67" t="s">
        <v>171</v>
      </c>
      <c r="E35" s="62">
        <v>113816</v>
      </c>
      <c r="F35" s="61">
        <v>1</v>
      </c>
      <c r="G35" s="62">
        <v>149280</v>
      </c>
      <c r="L35" s="50"/>
    </row>
    <row r="36" spans="2:12" x14ac:dyDescent="0.2">
      <c r="B36" s="66">
        <v>1380</v>
      </c>
      <c r="C36" s="67" t="s">
        <v>181</v>
      </c>
      <c r="D36" s="67" t="s">
        <v>181</v>
      </c>
      <c r="E36" s="62">
        <v>71316</v>
      </c>
      <c r="F36" s="61">
        <v>1</v>
      </c>
      <c r="G36" s="62">
        <v>103754</v>
      </c>
    </row>
    <row r="37" spans="2:12" x14ac:dyDescent="0.2">
      <c r="B37" s="66" t="s">
        <v>407</v>
      </c>
      <c r="C37" s="67" t="s">
        <v>407</v>
      </c>
      <c r="D37" s="67" t="s">
        <v>216</v>
      </c>
      <c r="E37" s="62">
        <v>604829</v>
      </c>
      <c r="F37" s="61"/>
      <c r="G37" s="62"/>
    </row>
    <row r="38" spans="2:12" x14ac:dyDescent="0.2">
      <c r="B38" s="63">
        <v>1384</v>
      </c>
      <c r="C38" s="64" t="s">
        <v>185</v>
      </c>
      <c r="D38" s="64"/>
      <c r="E38" s="65">
        <v>14570.740511145717</v>
      </c>
      <c r="F38" s="61"/>
      <c r="G38" s="62">
        <v>84930</v>
      </c>
    </row>
    <row r="39" spans="2:12" x14ac:dyDescent="0.2">
      <c r="B39" s="63">
        <v>1402</v>
      </c>
      <c r="C39" s="64" t="s">
        <v>187</v>
      </c>
      <c r="D39" s="64"/>
      <c r="E39" s="65">
        <v>31918.456881214817</v>
      </c>
      <c r="F39" s="61">
        <v>1</v>
      </c>
      <c r="G39" s="62">
        <v>39512</v>
      </c>
    </row>
    <row r="40" spans="2:12" x14ac:dyDescent="0.2">
      <c r="B40" s="63">
        <v>1480</v>
      </c>
      <c r="C40" s="64" t="s">
        <v>216</v>
      </c>
      <c r="D40" s="64"/>
      <c r="E40" s="65">
        <v>495245.65114044328</v>
      </c>
      <c r="F40" s="61">
        <v>1</v>
      </c>
      <c r="G40" s="62">
        <v>583056</v>
      </c>
    </row>
    <row r="41" spans="2:12" x14ac:dyDescent="0.2">
      <c r="B41" s="63">
        <v>1481</v>
      </c>
      <c r="C41" s="64" t="s">
        <v>217</v>
      </c>
      <c r="D41" s="64"/>
      <c r="E41" s="65">
        <v>63094.151467196192</v>
      </c>
      <c r="F41" s="61">
        <v>1</v>
      </c>
      <c r="G41" s="62">
        <v>69901</v>
      </c>
    </row>
    <row r="42" spans="2:12" x14ac:dyDescent="0.2">
      <c r="B42" s="66">
        <v>1488</v>
      </c>
      <c r="C42" s="67" t="s">
        <v>223</v>
      </c>
      <c r="D42" s="67" t="s">
        <v>223</v>
      </c>
      <c r="E42" s="62">
        <v>50374</v>
      </c>
      <c r="F42" s="61">
        <v>1</v>
      </c>
      <c r="G42" s="62">
        <v>59249</v>
      </c>
    </row>
    <row r="43" spans="2:12" x14ac:dyDescent="0.2">
      <c r="B43" s="66">
        <v>1490</v>
      </c>
      <c r="C43" s="67" t="s">
        <v>225</v>
      </c>
      <c r="D43" s="67" t="s">
        <v>225</v>
      </c>
      <c r="E43" s="62">
        <v>73980</v>
      </c>
      <c r="F43" s="61">
        <v>1</v>
      </c>
      <c r="G43" s="62">
        <v>113714</v>
      </c>
    </row>
    <row r="44" spans="2:12" x14ac:dyDescent="0.2">
      <c r="B44" s="66">
        <v>1780</v>
      </c>
      <c r="C44" s="67" t="s">
        <v>245</v>
      </c>
      <c r="D44" s="67" t="s">
        <v>245</v>
      </c>
      <c r="E44" s="62">
        <v>65856</v>
      </c>
      <c r="F44" s="61">
        <v>1</v>
      </c>
      <c r="G44" s="62">
        <v>94828</v>
      </c>
    </row>
    <row r="45" spans="2:12" x14ac:dyDescent="0.2">
      <c r="B45" s="66">
        <v>1880</v>
      </c>
      <c r="C45" s="67" t="s">
        <v>257</v>
      </c>
      <c r="D45" s="67" t="s">
        <v>257</v>
      </c>
      <c r="E45" s="62">
        <v>126009</v>
      </c>
      <c r="F45" s="61">
        <v>1</v>
      </c>
      <c r="G45" s="62">
        <v>156381</v>
      </c>
    </row>
    <row r="46" spans="2:12" x14ac:dyDescent="0.2">
      <c r="B46" s="66">
        <v>1980</v>
      </c>
      <c r="C46" s="67" t="s">
        <v>268</v>
      </c>
      <c r="D46" s="67" t="s">
        <v>268</v>
      </c>
      <c r="E46" s="62">
        <v>128534</v>
      </c>
      <c r="F46" s="61">
        <v>1</v>
      </c>
      <c r="G46" s="62">
        <v>155551</v>
      </c>
    </row>
    <row r="47" spans="2:12" x14ac:dyDescent="0.2">
      <c r="B47" s="66"/>
      <c r="C47" s="67" t="s">
        <v>410</v>
      </c>
      <c r="D47" s="67" t="s">
        <v>413</v>
      </c>
      <c r="E47" s="62">
        <v>81951</v>
      </c>
      <c r="F47" s="61"/>
      <c r="G47" s="62"/>
    </row>
    <row r="48" spans="2:12" x14ac:dyDescent="0.2">
      <c r="B48" s="63">
        <v>2081</v>
      </c>
      <c r="C48" s="64" t="s">
        <v>414</v>
      </c>
      <c r="D48" s="64" t="s">
        <v>285</v>
      </c>
      <c r="E48" s="65">
        <v>43202</v>
      </c>
      <c r="F48" s="61">
        <v>1</v>
      </c>
      <c r="G48" s="62">
        <v>52394</v>
      </c>
    </row>
    <row r="49" spans="2:7" x14ac:dyDescent="0.2">
      <c r="B49" s="63">
        <v>2080</v>
      </c>
      <c r="C49" s="64" t="s">
        <v>284</v>
      </c>
      <c r="D49" s="64" t="s">
        <v>284</v>
      </c>
      <c r="E49" s="65">
        <v>38749</v>
      </c>
      <c r="F49" s="61">
        <v>1</v>
      </c>
      <c r="G49" s="62">
        <v>59528</v>
      </c>
    </row>
    <row r="50" spans="2:7" x14ac:dyDescent="0.2">
      <c r="B50" s="66">
        <v>2180</v>
      </c>
      <c r="C50" s="67" t="s">
        <v>295</v>
      </c>
      <c r="D50" s="67" t="s">
        <v>295</v>
      </c>
      <c r="E50" s="62">
        <v>77586</v>
      </c>
      <c r="F50" s="61">
        <v>1</v>
      </c>
      <c r="G50" s="62">
        <v>102904</v>
      </c>
    </row>
    <row r="51" spans="2:7" x14ac:dyDescent="0.2">
      <c r="B51" s="66">
        <v>2281</v>
      </c>
      <c r="C51" s="67" t="s">
        <v>303</v>
      </c>
      <c r="D51" s="67" t="s">
        <v>303</v>
      </c>
      <c r="E51" s="62">
        <v>58807</v>
      </c>
      <c r="F51" s="61">
        <v>1</v>
      </c>
      <c r="G51" s="62">
        <v>99439</v>
      </c>
    </row>
    <row r="52" spans="2:7" x14ac:dyDescent="0.2">
      <c r="B52" s="66">
        <v>2380</v>
      </c>
      <c r="C52" s="67" t="s">
        <v>314</v>
      </c>
      <c r="D52" s="67" t="s">
        <v>415</v>
      </c>
      <c r="E52" s="62">
        <v>52797</v>
      </c>
      <c r="F52" s="61">
        <v>1</v>
      </c>
      <c r="G52" s="62">
        <v>63985</v>
      </c>
    </row>
    <row r="53" spans="2:7" x14ac:dyDescent="0.2">
      <c r="B53" s="66">
        <v>2480</v>
      </c>
      <c r="C53" s="67" t="s">
        <v>327</v>
      </c>
      <c r="D53" s="67" t="s">
        <v>327</v>
      </c>
      <c r="E53" s="62">
        <v>90412</v>
      </c>
      <c r="F53" s="61">
        <v>1</v>
      </c>
      <c r="G53" s="62">
        <v>130224</v>
      </c>
    </row>
    <row r="54" spans="2:7" x14ac:dyDescent="0.2">
      <c r="B54" s="66"/>
      <c r="C54" s="67" t="s">
        <v>410</v>
      </c>
      <c r="D54" s="67" t="s">
        <v>339</v>
      </c>
      <c r="E54" s="62">
        <v>57720</v>
      </c>
      <c r="F54" s="61"/>
      <c r="G54" s="62"/>
    </row>
    <row r="55" spans="2:7" x14ac:dyDescent="0.2">
      <c r="B55" s="63">
        <v>2580</v>
      </c>
      <c r="C55" s="64" t="s">
        <v>339</v>
      </c>
      <c r="D55" s="64" t="s">
        <v>339</v>
      </c>
      <c r="E55" s="65">
        <v>49123</v>
      </c>
      <c r="F55" s="61">
        <v>1</v>
      </c>
      <c r="G55" s="62">
        <v>78549</v>
      </c>
    </row>
    <row r="56" spans="2:7" x14ac:dyDescent="0.2">
      <c r="B56" s="68"/>
      <c r="C56" s="64"/>
      <c r="D56" s="64" t="s">
        <v>416</v>
      </c>
      <c r="E56" s="65">
        <v>3761</v>
      </c>
      <c r="F56" s="61"/>
      <c r="G56" s="62"/>
    </row>
    <row r="57" spans="2:7" x14ac:dyDescent="0.2">
      <c r="B57" s="68"/>
      <c r="C57" s="64"/>
      <c r="D57" s="64" t="s">
        <v>417</v>
      </c>
      <c r="E57" s="65">
        <v>4836</v>
      </c>
      <c r="F57" s="61"/>
      <c r="G57" s="62"/>
    </row>
    <row r="58" spans="2:7" x14ac:dyDescent="0.2">
      <c r="B58" s="69" t="s">
        <v>418</v>
      </c>
      <c r="C58" s="69"/>
      <c r="D58" s="69"/>
      <c r="E58" s="70"/>
      <c r="F58" s="71">
        <v>40</v>
      </c>
      <c r="G58" s="70">
        <v>5671403</v>
      </c>
    </row>
    <row r="59" spans="2:7" ht="22.5" customHeight="1" x14ac:dyDescent="0.2">
      <c r="B59" s="110" t="s">
        <v>419</v>
      </c>
      <c r="C59" s="110"/>
      <c r="D59" s="110"/>
      <c r="E59" s="110"/>
      <c r="F59" s="110"/>
      <c r="G59" s="110"/>
    </row>
    <row r="60" spans="2:7" x14ac:dyDescent="0.2">
      <c r="B60" s="67" t="s">
        <v>420</v>
      </c>
      <c r="C60" s="56"/>
      <c r="D60" s="56"/>
      <c r="E60" s="56"/>
      <c r="F60" s="56"/>
      <c r="G60" s="56"/>
    </row>
    <row r="61" spans="2:7" x14ac:dyDescent="0.2">
      <c r="B61" s="67" t="s">
        <v>421</v>
      </c>
      <c r="C61" s="56"/>
      <c r="D61" s="56"/>
      <c r="E61" s="56"/>
      <c r="F61" s="56"/>
      <c r="G61" s="56"/>
    </row>
    <row r="62" spans="2:7" ht="64.5" customHeight="1" x14ac:dyDescent="0.2">
      <c r="B62" s="111" t="s">
        <v>422</v>
      </c>
      <c r="C62" s="111"/>
      <c r="D62" s="111"/>
      <c r="E62" s="111"/>
      <c r="F62" s="111"/>
      <c r="G62" s="111"/>
    </row>
  </sheetData>
  <mergeCells count="2">
    <mergeCell ref="B59:G59"/>
    <mergeCell ref="B62:G6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E4E1-444F-4FE5-B391-29732195ADA0}">
  <dimension ref="B1:P34"/>
  <sheetViews>
    <sheetView topLeftCell="B1" workbookViewId="0">
      <selection activeCell="D15" sqref="D15"/>
    </sheetView>
  </sheetViews>
  <sheetFormatPr defaultColWidth="9.140625" defaultRowHeight="12.75" x14ac:dyDescent="0.2"/>
  <cols>
    <col min="1" max="1" width="10.140625" style="50" customWidth="1"/>
    <col min="2" max="2" width="9.140625" style="50"/>
    <col min="3" max="3" width="11.85546875" style="50" customWidth="1"/>
    <col min="4" max="5" width="15.85546875" style="50" customWidth="1"/>
    <col min="6" max="6" width="3.42578125" style="50" customWidth="1"/>
    <col min="7" max="9" width="9.140625" style="50"/>
    <col min="10" max="14" width="12.85546875" style="50" customWidth="1"/>
    <col min="15" max="16384" width="9.140625" style="50"/>
  </cols>
  <sheetData>
    <row r="1" spans="2:16" ht="39" customHeight="1" x14ac:dyDescent="0.25">
      <c r="B1" s="55" t="s">
        <v>423</v>
      </c>
      <c r="C1" s="72"/>
      <c r="D1" s="72"/>
      <c r="E1" s="72"/>
      <c r="F1" s="56"/>
      <c r="G1" s="56"/>
    </row>
    <row r="2" spans="2:16" x14ac:dyDescent="0.2">
      <c r="B2" s="56" t="s">
        <v>424</v>
      </c>
      <c r="C2" s="56"/>
      <c r="D2" s="56"/>
      <c r="E2" s="56"/>
      <c r="F2" s="56"/>
      <c r="G2" s="56"/>
    </row>
    <row r="3" spans="2:16" ht="44.1" customHeight="1" x14ac:dyDescent="0.2">
      <c r="B3" s="73" t="s">
        <v>402</v>
      </c>
      <c r="C3" s="73" t="s">
        <v>34</v>
      </c>
      <c r="D3" s="73" t="s">
        <v>425</v>
      </c>
      <c r="E3" s="73" t="s">
        <v>426</v>
      </c>
      <c r="F3" s="74"/>
      <c r="G3" s="56"/>
    </row>
    <row r="4" spans="2:16" ht="14.25" x14ac:dyDescent="0.2">
      <c r="B4" s="67">
        <v>123</v>
      </c>
      <c r="C4" s="67" t="s">
        <v>49</v>
      </c>
      <c r="D4" s="62">
        <v>59095</v>
      </c>
      <c r="E4" s="62">
        <v>81274</v>
      </c>
      <c r="F4" s="75">
        <v>1</v>
      </c>
      <c r="G4" s="56"/>
      <c r="I4" s="51"/>
    </row>
    <row r="5" spans="2:16" ht="14.25" x14ac:dyDescent="0.2">
      <c r="B5" s="67">
        <v>126</v>
      </c>
      <c r="C5" s="67" t="s">
        <v>54</v>
      </c>
      <c r="D5" s="62">
        <v>74467</v>
      </c>
      <c r="E5" s="62">
        <v>113234</v>
      </c>
      <c r="F5" s="75">
        <v>1</v>
      </c>
      <c r="G5" s="56"/>
    </row>
    <row r="6" spans="2:16" ht="14.25" x14ac:dyDescent="0.2">
      <c r="B6" s="67">
        <v>160</v>
      </c>
      <c r="C6" s="67" t="s">
        <v>61</v>
      </c>
      <c r="D6" s="62">
        <v>50167</v>
      </c>
      <c r="E6" s="62">
        <v>72755</v>
      </c>
      <c r="F6" s="75"/>
      <c r="G6" s="56"/>
    </row>
    <row r="7" spans="2:16" ht="14.25" x14ac:dyDescent="0.2">
      <c r="B7" s="67">
        <v>162</v>
      </c>
      <c r="C7" s="67" t="s">
        <v>62</v>
      </c>
      <c r="D7" s="62">
        <v>16920</v>
      </c>
      <c r="E7" s="62">
        <v>32712</v>
      </c>
      <c r="F7" s="75">
        <v>1.2</v>
      </c>
      <c r="G7" s="56"/>
    </row>
    <row r="8" spans="2:16" ht="14.25" x14ac:dyDescent="0.2">
      <c r="B8" s="67">
        <v>163</v>
      </c>
      <c r="C8" s="67" t="s">
        <v>63</v>
      </c>
      <c r="D8" s="62">
        <v>41258</v>
      </c>
      <c r="E8" s="62">
        <v>73990</v>
      </c>
      <c r="F8" s="75">
        <v>1</v>
      </c>
      <c r="G8" s="56"/>
    </row>
    <row r="9" spans="2:16" ht="14.25" x14ac:dyDescent="0.2">
      <c r="B9" s="67">
        <v>180</v>
      </c>
      <c r="C9" s="67" t="s">
        <v>64</v>
      </c>
      <c r="D9" s="62">
        <v>961881</v>
      </c>
      <c r="E9" s="62">
        <v>975551</v>
      </c>
      <c r="F9" s="75"/>
      <c r="G9" s="56"/>
    </row>
    <row r="10" spans="2:16" ht="14.25" x14ac:dyDescent="0.2">
      <c r="B10" s="67">
        <v>181</v>
      </c>
      <c r="C10" s="67" t="s">
        <v>65</v>
      </c>
      <c r="D10" s="62">
        <v>67540</v>
      </c>
      <c r="E10" s="62">
        <v>100111</v>
      </c>
      <c r="F10" s="75"/>
      <c r="G10" s="56"/>
    </row>
    <row r="11" spans="2:16" ht="14.25" x14ac:dyDescent="0.2">
      <c r="B11" s="67">
        <v>182</v>
      </c>
      <c r="C11" s="67" t="s">
        <v>66</v>
      </c>
      <c r="D11" s="62">
        <v>54911</v>
      </c>
      <c r="E11" s="62">
        <v>106505</v>
      </c>
      <c r="F11" s="75">
        <v>1</v>
      </c>
      <c r="G11" s="56"/>
    </row>
    <row r="12" spans="2:16" ht="14.25" x14ac:dyDescent="0.2">
      <c r="B12" s="67">
        <v>183</v>
      </c>
      <c r="C12" s="67" t="s">
        <v>67</v>
      </c>
      <c r="D12" s="62">
        <v>51392</v>
      </c>
      <c r="E12" s="62">
        <v>52801</v>
      </c>
      <c r="F12" s="75">
        <v>1</v>
      </c>
      <c r="G12" s="56"/>
    </row>
    <row r="13" spans="2:16" ht="14.25" x14ac:dyDescent="0.2">
      <c r="B13" s="67">
        <v>184</v>
      </c>
      <c r="C13" s="67" t="s">
        <v>68</v>
      </c>
      <c r="D13" s="62">
        <v>80921</v>
      </c>
      <c r="E13" s="62">
        <v>83162</v>
      </c>
      <c r="F13" s="75">
        <v>1</v>
      </c>
      <c r="G13" s="56"/>
    </row>
    <row r="14" spans="2:16" x14ac:dyDescent="0.2">
      <c r="B14" s="67">
        <v>380</v>
      </c>
      <c r="C14" s="67" t="s">
        <v>79</v>
      </c>
      <c r="D14" s="62">
        <v>154236</v>
      </c>
      <c r="E14" s="62">
        <v>233839</v>
      </c>
      <c r="F14" s="56"/>
      <c r="G14" s="56"/>
    </row>
    <row r="15" spans="2:16" x14ac:dyDescent="0.2">
      <c r="B15" s="67">
        <v>580</v>
      </c>
      <c r="C15" s="67" t="s">
        <v>100</v>
      </c>
      <c r="D15" s="62">
        <v>94602</v>
      </c>
      <c r="E15" s="62">
        <v>164616</v>
      </c>
      <c r="F15" s="56"/>
      <c r="G15" s="56"/>
      <c r="N15" s="52"/>
      <c r="O15" s="52"/>
      <c r="P15" s="52"/>
    </row>
    <row r="16" spans="2:16" x14ac:dyDescent="0.2">
      <c r="B16" s="67">
        <v>581</v>
      </c>
      <c r="C16" s="67" t="s">
        <v>101</v>
      </c>
      <c r="D16" s="62">
        <v>89729</v>
      </c>
      <c r="E16" s="62">
        <v>143478</v>
      </c>
      <c r="F16" s="56"/>
      <c r="G16" s="56"/>
      <c r="N16" s="52"/>
      <c r="O16" s="52"/>
      <c r="P16" s="52"/>
    </row>
    <row r="17" spans="2:16" x14ac:dyDescent="0.2">
      <c r="B17" s="67">
        <v>680</v>
      </c>
      <c r="C17" s="67" t="s">
        <v>112</v>
      </c>
      <c r="D17" s="62">
        <v>56158</v>
      </c>
      <c r="E17" s="62">
        <v>142427</v>
      </c>
      <c r="F17" s="56"/>
      <c r="G17" s="56"/>
      <c r="N17" s="52"/>
      <c r="O17" s="52"/>
      <c r="P17" s="52"/>
    </row>
    <row r="18" spans="2:16" x14ac:dyDescent="0.2">
      <c r="B18" s="67">
        <v>1280</v>
      </c>
      <c r="C18" s="67" t="s">
        <v>168</v>
      </c>
      <c r="D18" s="62">
        <v>301709</v>
      </c>
      <c r="E18" s="62">
        <v>347949</v>
      </c>
      <c r="F18" s="56"/>
      <c r="G18" s="56"/>
      <c r="N18" s="52"/>
      <c r="O18" s="52"/>
      <c r="P18" s="52"/>
    </row>
    <row r="19" spans="2:16" x14ac:dyDescent="0.2">
      <c r="B19" s="67">
        <v>1281</v>
      </c>
      <c r="C19" s="67" t="s">
        <v>169</v>
      </c>
      <c r="D19" s="62">
        <v>88235</v>
      </c>
      <c r="E19" s="62">
        <v>125941</v>
      </c>
      <c r="F19" s="56"/>
      <c r="G19" s="56"/>
      <c r="N19" s="52"/>
      <c r="O19" s="52"/>
      <c r="P19" s="52"/>
    </row>
    <row r="20" spans="2:16" x14ac:dyDescent="0.2">
      <c r="B20" s="67">
        <v>1283</v>
      </c>
      <c r="C20" s="67" t="s">
        <v>171</v>
      </c>
      <c r="D20" s="62">
        <v>96178</v>
      </c>
      <c r="E20" s="62">
        <v>149280</v>
      </c>
      <c r="F20" s="56"/>
      <c r="G20" s="56"/>
      <c r="N20" s="52"/>
      <c r="O20" s="52"/>
      <c r="P20" s="52"/>
    </row>
    <row r="21" spans="2:16" ht="14.25" x14ac:dyDescent="0.2">
      <c r="B21" s="67">
        <v>1402</v>
      </c>
      <c r="C21" s="67" t="s">
        <v>187</v>
      </c>
      <c r="D21" s="62">
        <v>23150</v>
      </c>
      <c r="E21" s="62">
        <v>39512</v>
      </c>
      <c r="F21" s="75">
        <v>3</v>
      </c>
      <c r="G21" s="56"/>
      <c r="N21" s="52"/>
      <c r="O21" s="52"/>
      <c r="P21" s="52"/>
    </row>
    <row r="22" spans="2:16" ht="14.25" x14ac:dyDescent="0.2">
      <c r="B22" s="67">
        <v>1480</v>
      </c>
      <c r="C22" s="67" t="s">
        <v>216</v>
      </c>
      <c r="D22" s="62">
        <v>419743</v>
      </c>
      <c r="E22" s="62">
        <v>583056</v>
      </c>
      <c r="F22" s="75">
        <v>3</v>
      </c>
      <c r="G22" s="56"/>
      <c r="N22" s="52"/>
      <c r="O22" s="52"/>
      <c r="P22" s="52"/>
    </row>
    <row r="23" spans="2:16" ht="14.25" x14ac:dyDescent="0.2">
      <c r="B23" s="67">
        <v>1481</v>
      </c>
      <c r="C23" s="67" t="s">
        <v>217</v>
      </c>
      <c r="D23" s="62">
        <v>28963</v>
      </c>
      <c r="E23" s="62">
        <v>69901</v>
      </c>
      <c r="F23" s="75">
        <v>3</v>
      </c>
      <c r="G23" s="56"/>
      <c r="N23" s="52"/>
      <c r="O23" s="52"/>
      <c r="P23" s="52"/>
    </row>
    <row r="24" spans="2:16" x14ac:dyDescent="0.2">
      <c r="B24" s="67">
        <v>1490</v>
      </c>
      <c r="C24" s="67" t="s">
        <v>225</v>
      </c>
      <c r="D24" s="62">
        <v>65230</v>
      </c>
      <c r="E24" s="62">
        <v>113714</v>
      </c>
      <c r="F24" s="56"/>
      <c r="G24" s="56"/>
      <c r="N24" s="52"/>
      <c r="O24" s="52"/>
      <c r="P24" s="52"/>
    </row>
    <row r="25" spans="2:16" x14ac:dyDescent="0.2">
      <c r="B25" s="67">
        <v>1780</v>
      </c>
      <c r="C25" s="67" t="s">
        <v>245</v>
      </c>
      <c r="D25" s="62">
        <v>53857</v>
      </c>
      <c r="E25" s="62">
        <v>94828</v>
      </c>
      <c r="F25" s="56"/>
      <c r="G25" s="56"/>
      <c r="N25" s="52"/>
      <c r="O25" s="52"/>
      <c r="P25" s="52"/>
    </row>
    <row r="26" spans="2:16" x14ac:dyDescent="0.2">
      <c r="B26" s="67">
        <v>1880</v>
      </c>
      <c r="C26" s="67" t="s">
        <v>257</v>
      </c>
      <c r="D26" s="62">
        <v>93053</v>
      </c>
      <c r="E26" s="62">
        <v>156381</v>
      </c>
      <c r="F26" s="56"/>
      <c r="G26" s="56"/>
      <c r="N26" s="52"/>
      <c r="O26" s="52"/>
      <c r="P26" s="52"/>
    </row>
    <row r="27" spans="2:16" x14ac:dyDescent="0.2">
      <c r="B27" s="67">
        <v>1980</v>
      </c>
      <c r="C27" s="67" t="s">
        <v>268</v>
      </c>
      <c r="D27" s="62">
        <v>95887</v>
      </c>
      <c r="E27" s="62">
        <v>155551</v>
      </c>
      <c r="F27" s="56"/>
      <c r="G27" s="56"/>
      <c r="N27" s="52"/>
      <c r="O27" s="52"/>
      <c r="P27" s="52"/>
    </row>
    <row r="28" spans="2:16" x14ac:dyDescent="0.2">
      <c r="B28" s="67">
        <v>2480</v>
      </c>
      <c r="C28" s="67" t="s">
        <v>327</v>
      </c>
      <c r="D28" s="62">
        <v>66634</v>
      </c>
      <c r="E28" s="62">
        <v>130224</v>
      </c>
      <c r="F28" s="56"/>
      <c r="G28" s="56"/>
      <c r="N28" s="52"/>
      <c r="O28" s="52"/>
      <c r="P28" s="52"/>
    </row>
    <row r="29" spans="2:16" x14ac:dyDescent="0.2">
      <c r="B29" s="112" t="s">
        <v>418</v>
      </c>
      <c r="C29" s="112"/>
      <c r="D29" s="70">
        <v>3185921</v>
      </c>
      <c r="E29" s="76">
        <f>SUM(E4:E28)</f>
        <v>4342792</v>
      </c>
      <c r="F29" s="77"/>
      <c r="G29" s="56"/>
      <c r="N29" s="52"/>
      <c r="O29" s="52"/>
      <c r="P29" s="52"/>
    </row>
    <row r="30" spans="2:16" ht="13.5" thickBot="1" x14ac:dyDescent="0.25">
      <c r="B30" s="78"/>
      <c r="C30" s="79" t="s">
        <v>427</v>
      </c>
      <c r="D30" s="80"/>
      <c r="E30" s="81">
        <v>10379295</v>
      </c>
      <c r="F30" s="82"/>
      <c r="G30" s="56"/>
      <c r="N30" s="52"/>
      <c r="O30" s="52"/>
      <c r="P30" s="52"/>
    </row>
    <row r="31" spans="2:16" ht="46.5" customHeight="1" x14ac:dyDescent="0.2">
      <c r="B31" s="113" t="s">
        <v>428</v>
      </c>
      <c r="C31" s="113"/>
      <c r="D31" s="113"/>
      <c r="E31" s="113"/>
      <c r="F31" s="56"/>
      <c r="G31" s="56"/>
      <c r="N31" s="52"/>
      <c r="O31" s="52"/>
      <c r="P31" s="52"/>
    </row>
    <row r="32" spans="2:16" x14ac:dyDescent="0.2">
      <c r="B32" s="67" t="s">
        <v>429</v>
      </c>
      <c r="C32" s="56"/>
      <c r="D32" s="56"/>
      <c r="E32" s="56"/>
      <c r="F32" s="56"/>
      <c r="G32" s="56"/>
    </row>
    <row r="33" spans="2:7" x14ac:dyDescent="0.2">
      <c r="B33" s="67" t="s">
        <v>430</v>
      </c>
      <c r="C33" s="56"/>
      <c r="D33" s="56"/>
      <c r="E33" s="56"/>
      <c r="F33" s="56"/>
      <c r="G33" s="56"/>
    </row>
    <row r="34" spans="2:7" x14ac:dyDescent="0.2">
      <c r="B34" s="52"/>
      <c r="C34" s="52"/>
      <c r="D34" s="52"/>
      <c r="E34" s="52"/>
      <c r="F34" s="52"/>
      <c r="G34" s="52"/>
    </row>
  </sheetData>
  <mergeCells count="2">
    <mergeCell ref="B29:C29"/>
    <mergeCell ref="B31:E3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AF09-BD6D-4B31-B61C-35FDC16BD7CA}">
  <dimension ref="B1:AJ295"/>
  <sheetViews>
    <sheetView workbookViewId="0">
      <selection activeCell="D5" sqref="D5"/>
    </sheetView>
  </sheetViews>
  <sheetFormatPr defaultColWidth="8.7109375" defaultRowHeight="11.25" x14ac:dyDescent="0.2"/>
  <cols>
    <col min="1" max="1" width="8.7109375" style="1"/>
    <col min="2" max="2" width="7.42578125" style="1" customWidth="1"/>
    <col min="3" max="3" width="12.42578125" style="1" customWidth="1"/>
    <col min="4" max="5" width="10.28515625" style="1" customWidth="1"/>
    <col min="6" max="7" width="8.7109375" style="1"/>
    <col min="8" max="8" width="17.140625" style="1" customWidth="1"/>
    <col min="9" max="9" width="14.28515625" style="1" customWidth="1"/>
    <col min="10" max="10" width="17.7109375" style="1" customWidth="1"/>
    <col min="11" max="11" width="12.140625" style="1" customWidth="1"/>
    <col min="12" max="12" width="19.140625" style="1" customWidth="1"/>
    <col min="13" max="14" width="10" style="1" customWidth="1"/>
    <col min="15" max="19" width="8.7109375" style="1"/>
    <col min="20" max="20" width="12.28515625" style="1" customWidth="1"/>
    <col min="21" max="16384" width="8.7109375" style="1"/>
  </cols>
  <sheetData>
    <row r="1" spans="2:36" x14ac:dyDescent="0.2">
      <c r="T1" s="1" t="s">
        <v>431</v>
      </c>
    </row>
    <row r="2" spans="2:36" ht="15.6" customHeight="1" x14ac:dyDescent="0.25">
      <c r="B2" s="2" t="s">
        <v>432</v>
      </c>
      <c r="T2" s="1" t="s">
        <v>433</v>
      </c>
    </row>
    <row r="3" spans="2:36" ht="29.45" customHeight="1" x14ac:dyDescent="0.2">
      <c r="F3" s="114" t="s">
        <v>434</v>
      </c>
      <c r="G3" s="114"/>
      <c r="I3" s="1" t="s">
        <v>435</v>
      </c>
      <c r="M3" s="3" t="s">
        <v>436</v>
      </c>
      <c r="X3" s="3" t="s">
        <v>437</v>
      </c>
      <c r="Y3" s="4"/>
      <c r="Z3" s="5" t="s">
        <v>438</v>
      </c>
      <c r="AA3" s="5"/>
      <c r="AB3" s="5"/>
    </row>
    <row r="4" spans="2:36" ht="111.95" customHeight="1" x14ac:dyDescent="0.2">
      <c r="B4" s="6" t="s">
        <v>33</v>
      </c>
      <c r="C4" s="6" t="s">
        <v>34</v>
      </c>
      <c r="D4" s="6" t="s">
        <v>439</v>
      </c>
      <c r="E4" s="6" t="s">
        <v>440</v>
      </c>
      <c r="F4" s="7" t="s">
        <v>441</v>
      </c>
      <c r="G4" s="7" t="s">
        <v>442</v>
      </c>
      <c r="H4" s="8" t="s">
        <v>443</v>
      </c>
      <c r="I4" s="6" t="s">
        <v>444</v>
      </c>
      <c r="J4" s="6" t="s">
        <v>445</v>
      </c>
      <c r="K4" s="9" t="s">
        <v>446</v>
      </c>
      <c r="L4" s="8" t="s">
        <v>447</v>
      </c>
      <c r="M4" s="10" t="s">
        <v>448</v>
      </c>
      <c r="N4" s="10" t="s">
        <v>449</v>
      </c>
      <c r="O4" s="11" t="s">
        <v>450</v>
      </c>
      <c r="P4" s="12" t="s">
        <v>33</v>
      </c>
      <c r="Q4" s="12" t="s">
        <v>34</v>
      </c>
      <c r="R4" s="13" t="s">
        <v>451</v>
      </c>
      <c r="S4" s="13" t="s">
        <v>452</v>
      </c>
      <c r="T4" s="13" t="s">
        <v>453</v>
      </c>
      <c r="U4" s="13" t="s">
        <v>454</v>
      </c>
      <c r="V4" s="13" t="s">
        <v>455</v>
      </c>
      <c r="W4" s="13" t="s">
        <v>456</v>
      </c>
      <c r="X4" s="14" t="s">
        <v>457</v>
      </c>
      <c r="Y4" s="14" t="s">
        <v>458</v>
      </c>
      <c r="Z4" s="15" t="s">
        <v>459</v>
      </c>
      <c r="AA4" s="15" t="s">
        <v>460</v>
      </c>
      <c r="AB4" s="15" t="s">
        <v>461</v>
      </c>
      <c r="AC4" s="95" t="s">
        <v>462</v>
      </c>
      <c r="AE4" s="16" t="s">
        <v>463</v>
      </c>
      <c r="AF4" s="16" t="s">
        <v>464</v>
      </c>
      <c r="AG4" s="16"/>
      <c r="AH4" s="16" t="s">
        <v>465</v>
      </c>
      <c r="AI4" s="16" t="s">
        <v>466</v>
      </c>
    </row>
    <row r="5" spans="2:36" x14ac:dyDescent="0.2">
      <c r="B5" s="1">
        <v>114</v>
      </c>
      <c r="C5" s="1" t="s">
        <v>40</v>
      </c>
      <c r="D5" s="17">
        <v>47184</v>
      </c>
      <c r="E5" s="17">
        <v>45478</v>
      </c>
      <c r="F5" s="18">
        <f>(D5-E5)/(D5)*100</f>
        <v>3.6156324177687353</v>
      </c>
      <c r="G5" s="18">
        <f>E5/D5*100</f>
        <v>96.384367582231263</v>
      </c>
      <c r="H5" s="1" t="str">
        <f>IF(F5&gt;=50,1,"")</f>
        <v/>
      </c>
      <c r="I5" s="1">
        <f>IF(G5&gt;=80,1,"")</f>
        <v>1</v>
      </c>
      <c r="J5" s="1">
        <v>1</v>
      </c>
      <c r="K5" s="19">
        <v>1</v>
      </c>
      <c r="L5" s="1" t="str">
        <f t="shared" ref="L5:L9" si="0">IF(F5&lt;50,IF(K5&lt;&gt;1,1,""),"")</f>
        <v/>
      </c>
      <c r="M5" s="4">
        <f>IF(K5=1,3,IF(L5=1,2,1))</f>
        <v>3</v>
      </c>
      <c r="N5" s="4" t="str">
        <f>IF(M5=3,"Storstadskommuner",IF(M5=2,"Blandade kommuner","Landsbygdskommuner"))</f>
        <v>Storstadskommuner</v>
      </c>
      <c r="O5" s="20">
        <v>3</v>
      </c>
      <c r="P5" s="1">
        <v>114</v>
      </c>
      <c r="Q5" s="1" t="s">
        <v>40</v>
      </c>
      <c r="R5" s="1">
        <v>47184</v>
      </c>
      <c r="S5" s="21">
        <f t="shared" ref="S5:S68" si="1">R5/D5*100</f>
        <v>100</v>
      </c>
      <c r="T5" s="21" t="str">
        <f t="shared" ref="T5:T68" si="2">IF(K5=1,"",IF(S5&gt;=50,1,""))</f>
        <v/>
      </c>
      <c r="U5" s="22">
        <v>3.8031401887645528</v>
      </c>
      <c r="V5" s="1" t="str">
        <f t="shared" ref="V5:V68" si="3">IF(F5=100,1,"")</f>
        <v/>
      </c>
      <c r="W5" s="1" t="str">
        <f t="shared" ref="W5:W68" si="4">IF(V5=1,IF(U5&gt;90,1,""),"")</f>
        <v/>
      </c>
      <c r="X5" s="4">
        <f t="shared" ref="X5:X68" si="5">IF(M5=3,30,IF(M5=2,IF(T5=1,21,22),IF(M5=1,IF(T5=1,11,IF(W5=1,13,12)))))</f>
        <v>30</v>
      </c>
      <c r="Y5" s="4" t="str">
        <f t="shared" ref="Y5:Y68" si="6">LOOKUP(X5,AE$5:AE$10,AF$5:AF$10)</f>
        <v>Storstadskommuner</v>
      </c>
      <c r="Z5" s="23">
        <v>30</v>
      </c>
      <c r="AA5" s="23" t="s">
        <v>41</v>
      </c>
      <c r="AB5" s="24" t="str">
        <f>LOOKUP(X5,AE$5:AE$10,AG$5:AG$10)</f>
        <v>Storstadskommuner</v>
      </c>
      <c r="AC5" s="23" t="str">
        <f>LOOKUP(M5,AH$5:AH$7,AJ$5:AJ$7)</f>
        <v>Storstadskommuner</v>
      </c>
      <c r="AD5" s="25"/>
      <c r="AE5" s="26">
        <v>11</v>
      </c>
      <c r="AF5" s="26" t="s">
        <v>51</v>
      </c>
      <c r="AG5" s="26" t="s">
        <v>467</v>
      </c>
      <c r="AH5" s="26">
        <v>1</v>
      </c>
      <c r="AI5" s="26" t="s">
        <v>52</v>
      </c>
      <c r="AJ5" s="26" t="s">
        <v>52</v>
      </c>
    </row>
    <row r="6" spans="2:36" x14ac:dyDescent="0.2">
      <c r="B6" s="1">
        <v>115</v>
      </c>
      <c r="C6" s="1" t="s">
        <v>42</v>
      </c>
      <c r="D6" s="17">
        <v>34119</v>
      </c>
      <c r="E6" s="17">
        <v>24429</v>
      </c>
      <c r="F6" s="18">
        <f t="shared" ref="F6:F69" si="7">(D6-E6)/(D6)*100</f>
        <v>28.400597907324364</v>
      </c>
      <c r="G6" s="18">
        <f t="shared" ref="G6:G69" si="8">E6/D6*100</f>
        <v>71.599402092675632</v>
      </c>
      <c r="H6" s="1" t="str">
        <f t="shared" ref="H6:H69" si="9">IF(F6&gt;=50,1,"")</f>
        <v/>
      </c>
      <c r="I6" s="1" t="str">
        <f t="shared" ref="I6:I69" si="10">IF(G6&gt;=80,1,"")</f>
        <v/>
      </c>
      <c r="K6" s="19"/>
      <c r="L6" s="1">
        <f t="shared" si="0"/>
        <v>1</v>
      </c>
      <c r="M6" s="4">
        <f t="shared" ref="M6:M69" si="11">IF(K6=1,3,IF(L6=1,2,1))</f>
        <v>2</v>
      </c>
      <c r="N6" s="4" t="str">
        <f t="shared" ref="N6:N69" si="12">IF(M6=3,"Storstadskommuner",IF(M6=2,"Blandade kommuner","Landsbygdskommuner"))</f>
        <v>Blandade kommuner</v>
      </c>
      <c r="O6" s="20">
        <v>2</v>
      </c>
      <c r="P6" s="1">
        <v>115</v>
      </c>
      <c r="Q6" s="1" t="s">
        <v>42</v>
      </c>
      <c r="R6" s="1">
        <v>34119</v>
      </c>
      <c r="S6" s="21">
        <f t="shared" si="1"/>
        <v>100</v>
      </c>
      <c r="T6" s="21">
        <f t="shared" si="2"/>
        <v>1</v>
      </c>
      <c r="U6" s="22">
        <v>15.164016628076244</v>
      </c>
      <c r="V6" s="1" t="str">
        <f t="shared" si="3"/>
        <v/>
      </c>
      <c r="W6" s="1" t="str">
        <f t="shared" si="4"/>
        <v/>
      </c>
      <c r="X6" s="4">
        <f t="shared" si="5"/>
        <v>21</v>
      </c>
      <c r="Y6" s="4" t="str">
        <f t="shared" si="6"/>
        <v>Täta blandade kommuner</v>
      </c>
      <c r="Z6" s="23">
        <v>21</v>
      </c>
      <c r="AA6" s="23" t="s">
        <v>43</v>
      </c>
      <c r="AB6" s="24" t="str">
        <f t="shared" ref="AB6:AB69" si="13">LOOKUP(X6,AE$5:AE$10,AG$5:AG$10)</f>
        <v>Täta kommuner nära större städer</v>
      </c>
      <c r="AC6" s="23" t="str">
        <f t="shared" ref="AC6:AC69" si="14">LOOKUP(M6,AH$5:AH$7,AJ$5:AJ$7)</f>
        <v>Täta kommuner</v>
      </c>
      <c r="AD6" s="25"/>
      <c r="AE6" s="26">
        <v>12</v>
      </c>
      <c r="AF6" s="26" t="s">
        <v>83</v>
      </c>
      <c r="AG6" s="26" t="s">
        <v>84</v>
      </c>
      <c r="AH6" s="26">
        <v>2</v>
      </c>
      <c r="AI6" s="26" t="s">
        <v>44</v>
      </c>
      <c r="AJ6" s="1" t="s">
        <v>46</v>
      </c>
    </row>
    <row r="7" spans="2:36" x14ac:dyDescent="0.2">
      <c r="B7" s="1">
        <v>117</v>
      </c>
      <c r="C7" s="1" t="s">
        <v>47</v>
      </c>
      <c r="D7" s="17">
        <v>46644</v>
      </c>
      <c r="E7" s="17">
        <v>34743</v>
      </c>
      <c r="F7" s="18">
        <f t="shared" si="7"/>
        <v>25.514535631592487</v>
      </c>
      <c r="G7" s="18">
        <f t="shared" si="8"/>
        <v>74.48546436840752</v>
      </c>
      <c r="H7" s="1" t="str">
        <f t="shared" si="9"/>
        <v/>
      </c>
      <c r="I7" s="1" t="str">
        <f t="shared" si="10"/>
        <v/>
      </c>
      <c r="K7" s="19"/>
      <c r="L7" s="1">
        <f t="shared" si="0"/>
        <v>1</v>
      </c>
      <c r="M7" s="4">
        <f t="shared" si="11"/>
        <v>2</v>
      </c>
      <c r="N7" s="4" t="str">
        <f t="shared" si="12"/>
        <v>Blandade kommuner</v>
      </c>
      <c r="O7" s="20">
        <v>3</v>
      </c>
      <c r="P7" s="1">
        <v>117</v>
      </c>
      <c r="Q7" s="1" t="s">
        <v>47</v>
      </c>
      <c r="R7" s="1">
        <v>44818</v>
      </c>
      <c r="S7" s="21">
        <f t="shared" si="1"/>
        <v>96.085241402967156</v>
      </c>
      <c r="T7" s="21">
        <f t="shared" si="2"/>
        <v>1</v>
      </c>
      <c r="U7" s="22">
        <v>21.635254870849234</v>
      </c>
      <c r="V7" s="1" t="str">
        <f t="shared" si="3"/>
        <v/>
      </c>
      <c r="W7" s="1" t="str">
        <f t="shared" si="4"/>
        <v/>
      </c>
      <c r="X7" s="4">
        <f t="shared" si="5"/>
        <v>21</v>
      </c>
      <c r="Y7" s="4" t="str">
        <f t="shared" si="6"/>
        <v>Täta blandade kommuner</v>
      </c>
      <c r="Z7" s="23">
        <v>30</v>
      </c>
      <c r="AA7" s="23" t="s">
        <v>41</v>
      </c>
      <c r="AB7" s="24" t="str">
        <f t="shared" si="13"/>
        <v>Täta kommuner nära större städer</v>
      </c>
      <c r="AC7" s="23" t="str">
        <f t="shared" si="14"/>
        <v>Täta kommuner</v>
      </c>
      <c r="AD7" s="25"/>
      <c r="AE7" s="26">
        <v>13</v>
      </c>
      <c r="AF7" s="26" t="s">
        <v>275</v>
      </c>
      <c r="AG7" s="26" t="s">
        <v>276</v>
      </c>
      <c r="AH7" s="26">
        <v>3</v>
      </c>
      <c r="AI7" s="26" t="s">
        <v>41</v>
      </c>
      <c r="AJ7" s="26" t="s">
        <v>41</v>
      </c>
    </row>
    <row r="8" spans="2:36" x14ac:dyDescent="0.2">
      <c r="B8" s="1">
        <v>120</v>
      </c>
      <c r="C8" s="1" t="s">
        <v>48</v>
      </c>
      <c r="D8" s="17">
        <v>45566</v>
      </c>
      <c r="E8" s="17">
        <v>22952</v>
      </c>
      <c r="F8" s="18">
        <f t="shared" si="7"/>
        <v>49.629109423693102</v>
      </c>
      <c r="G8" s="18">
        <f t="shared" si="8"/>
        <v>50.370890576306891</v>
      </c>
      <c r="H8" s="1" t="str">
        <f t="shared" si="9"/>
        <v/>
      </c>
      <c r="I8" s="1" t="str">
        <f t="shared" si="10"/>
        <v/>
      </c>
      <c r="K8" s="19"/>
      <c r="L8" s="1">
        <f t="shared" si="0"/>
        <v>1</v>
      </c>
      <c r="M8" s="4">
        <f t="shared" si="11"/>
        <v>2</v>
      </c>
      <c r="N8" s="4" t="str">
        <f t="shared" si="12"/>
        <v>Blandade kommuner</v>
      </c>
      <c r="O8" s="20">
        <v>2</v>
      </c>
      <c r="P8" s="1">
        <v>120</v>
      </c>
      <c r="Q8" s="1" t="s">
        <v>48</v>
      </c>
      <c r="R8" s="1">
        <v>44530</v>
      </c>
      <c r="S8" s="21">
        <f t="shared" si="1"/>
        <v>97.726374928674886</v>
      </c>
      <c r="T8" s="21">
        <f t="shared" si="2"/>
        <v>1</v>
      </c>
      <c r="U8" s="22">
        <v>19.436528202757536</v>
      </c>
      <c r="V8" s="1" t="str">
        <f t="shared" si="3"/>
        <v/>
      </c>
      <c r="W8" s="1" t="str">
        <f t="shared" si="4"/>
        <v/>
      </c>
      <c r="X8" s="4">
        <f t="shared" si="5"/>
        <v>21</v>
      </c>
      <c r="Y8" s="4" t="str">
        <f t="shared" si="6"/>
        <v>Täta blandade kommuner</v>
      </c>
      <c r="Z8" s="23">
        <v>21</v>
      </c>
      <c r="AA8" s="23" t="s">
        <v>43</v>
      </c>
      <c r="AB8" s="24" t="str">
        <f t="shared" si="13"/>
        <v>Täta kommuner nära större städer</v>
      </c>
      <c r="AC8" s="23" t="str">
        <f t="shared" si="14"/>
        <v>Täta kommuner</v>
      </c>
      <c r="AD8" s="25"/>
      <c r="AE8" s="26">
        <v>21</v>
      </c>
      <c r="AF8" s="26" t="s">
        <v>43</v>
      </c>
      <c r="AG8" s="26" t="s">
        <v>468</v>
      </c>
      <c r="AH8" s="26"/>
      <c r="AI8" s="26"/>
    </row>
    <row r="9" spans="2:36" x14ac:dyDescent="0.2">
      <c r="B9" s="1">
        <v>123</v>
      </c>
      <c r="C9" s="1" t="s">
        <v>49</v>
      </c>
      <c r="D9" s="17">
        <v>81274</v>
      </c>
      <c r="E9" s="17">
        <v>80137</v>
      </c>
      <c r="F9" s="18">
        <f t="shared" si="7"/>
        <v>1.3989713807613751</v>
      </c>
      <c r="G9" s="18">
        <f t="shared" si="8"/>
        <v>98.601028619238633</v>
      </c>
      <c r="H9" s="1" t="str">
        <f t="shared" si="9"/>
        <v/>
      </c>
      <c r="I9" s="1">
        <f t="shared" si="10"/>
        <v>1</v>
      </c>
      <c r="J9" s="1">
        <v>1</v>
      </c>
      <c r="K9" s="19">
        <v>1</v>
      </c>
      <c r="L9" s="1" t="str">
        <f t="shared" si="0"/>
        <v/>
      </c>
      <c r="M9" s="4">
        <f t="shared" si="11"/>
        <v>3</v>
      </c>
      <c r="N9" s="4" t="str">
        <f t="shared" si="12"/>
        <v>Storstadskommuner</v>
      </c>
      <c r="O9" s="20">
        <v>3</v>
      </c>
      <c r="P9" s="1">
        <v>123</v>
      </c>
      <c r="Q9" s="1" t="s">
        <v>49</v>
      </c>
      <c r="R9" s="1">
        <v>81274</v>
      </c>
      <c r="S9" s="21">
        <f t="shared" si="1"/>
        <v>100</v>
      </c>
      <c r="T9" s="21" t="str">
        <f t="shared" si="2"/>
        <v/>
      </c>
      <c r="U9" s="22">
        <v>4.887501743074866</v>
      </c>
      <c r="V9" s="1" t="str">
        <f t="shared" si="3"/>
        <v/>
      </c>
      <c r="W9" s="1" t="str">
        <f t="shared" si="4"/>
        <v/>
      </c>
      <c r="X9" s="4">
        <f t="shared" si="5"/>
        <v>30</v>
      </c>
      <c r="Y9" s="4" t="str">
        <f t="shared" si="6"/>
        <v>Storstadskommuner</v>
      </c>
      <c r="Z9" s="23">
        <v>30</v>
      </c>
      <c r="AA9" s="23" t="s">
        <v>41</v>
      </c>
      <c r="AB9" s="24" t="str">
        <f t="shared" si="13"/>
        <v>Storstadskommuner</v>
      </c>
      <c r="AC9" s="23" t="str">
        <f t="shared" si="14"/>
        <v>Storstadskommuner</v>
      </c>
      <c r="AD9" s="25"/>
      <c r="AE9" s="26">
        <v>22</v>
      </c>
      <c r="AF9" s="26" t="s">
        <v>119</v>
      </c>
      <c r="AG9" s="26" t="s">
        <v>120</v>
      </c>
      <c r="AH9" s="26"/>
      <c r="AI9" s="26"/>
    </row>
    <row r="10" spans="2:36" x14ac:dyDescent="0.2">
      <c r="B10" s="1">
        <v>125</v>
      </c>
      <c r="C10" s="1" t="s">
        <v>50</v>
      </c>
      <c r="D10" s="17">
        <v>28879</v>
      </c>
      <c r="E10" s="17">
        <v>13570</v>
      </c>
      <c r="F10" s="18">
        <f t="shared" si="7"/>
        <v>53.010838325426782</v>
      </c>
      <c r="G10" s="18">
        <f t="shared" si="8"/>
        <v>46.989161674573218</v>
      </c>
      <c r="H10" s="1">
        <f t="shared" si="9"/>
        <v>1</v>
      </c>
      <c r="I10" s="1" t="str">
        <f t="shared" si="10"/>
        <v/>
      </c>
      <c r="K10" s="19"/>
      <c r="L10" s="1" t="str">
        <f>IF(F10&lt;50,IF(K10&lt;&gt;1,1,""),"")</f>
        <v/>
      </c>
      <c r="M10" s="4">
        <f t="shared" si="11"/>
        <v>1</v>
      </c>
      <c r="N10" s="4" t="str">
        <f t="shared" si="12"/>
        <v>Landsbygdskommuner</v>
      </c>
      <c r="O10" s="20">
        <v>2</v>
      </c>
      <c r="P10" s="1">
        <v>125</v>
      </c>
      <c r="Q10" s="1" t="s">
        <v>50</v>
      </c>
      <c r="R10" s="1">
        <v>28348</v>
      </c>
      <c r="S10" s="21">
        <f t="shared" si="1"/>
        <v>98.161293673603652</v>
      </c>
      <c r="T10" s="21">
        <f t="shared" si="2"/>
        <v>1</v>
      </c>
      <c r="U10" s="22">
        <v>23.1942276394612</v>
      </c>
      <c r="V10" s="1" t="str">
        <f t="shared" si="3"/>
        <v/>
      </c>
      <c r="W10" s="1" t="str">
        <f t="shared" si="4"/>
        <v/>
      </c>
      <c r="X10" s="4">
        <f t="shared" si="5"/>
        <v>11</v>
      </c>
      <c r="Y10" s="4" t="str">
        <f t="shared" si="6"/>
        <v>Tätortsnära landsbygdskommuner</v>
      </c>
      <c r="Z10" s="23">
        <v>21</v>
      </c>
      <c r="AA10" s="23" t="s">
        <v>43</v>
      </c>
      <c r="AB10" s="24" t="str">
        <f t="shared" si="13"/>
        <v>Landsbygdskommuner nära större städer</v>
      </c>
      <c r="AC10" s="23" t="str">
        <f t="shared" si="14"/>
        <v>Landsbygdskommuner</v>
      </c>
      <c r="AD10" s="25"/>
      <c r="AE10" s="26">
        <v>30</v>
      </c>
      <c r="AF10" s="26" t="s">
        <v>41</v>
      </c>
      <c r="AG10" s="26" t="s">
        <v>41</v>
      </c>
      <c r="AH10" s="26"/>
      <c r="AI10" s="26"/>
    </row>
    <row r="11" spans="2:36" x14ac:dyDescent="0.2">
      <c r="B11" s="1">
        <v>126</v>
      </c>
      <c r="C11" s="1" t="s">
        <v>54</v>
      </c>
      <c r="D11" s="17">
        <v>113234</v>
      </c>
      <c r="E11" s="17">
        <v>108824</v>
      </c>
      <c r="F11" s="18">
        <f t="shared" si="7"/>
        <v>3.8945899641450445</v>
      </c>
      <c r="G11" s="18">
        <f t="shared" si="8"/>
        <v>96.105410035854959</v>
      </c>
      <c r="H11" s="1" t="str">
        <f t="shared" si="9"/>
        <v/>
      </c>
      <c r="I11" s="1">
        <f t="shared" si="10"/>
        <v>1</v>
      </c>
      <c r="J11" s="1">
        <v>1</v>
      </c>
      <c r="K11" s="19">
        <v>1</v>
      </c>
      <c r="L11" s="1" t="str">
        <f t="shared" ref="L11:L74" si="15">IF(F11&lt;50,IF(K11&lt;&gt;1,1,""),"")</f>
        <v/>
      </c>
      <c r="M11" s="4">
        <f t="shared" si="11"/>
        <v>3</v>
      </c>
      <c r="N11" s="4" t="str">
        <f t="shared" si="12"/>
        <v>Storstadskommuner</v>
      </c>
      <c r="O11" s="20">
        <v>3</v>
      </c>
      <c r="P11" s="1">
        <v>126</v>
      </c>
      <c r="Q11" s="1" t="s">
        <v>54</v>
      </c>
      <c r="R11" s="1">
        <v>113234</v>
      </c>
      <c r="S11" s="21">
        <f t="shared" si="1"/>
        <v>100</v>
      </c>
      <c r="T11" s="21" t="str">
        <f t="shared" si="2"/>
        <v/>
      </c>
      <c r="U11" s="22">
        <v>6.3845043597035041</v>
      </c>
      <c r="V11" s="1" t="str">
        <f t="shared" si="3"/>
        <v/>
      </c>
      <c r="W11" s="1" t="str">
        <f t="shared" si="4"/>
        <v/>
      </c>
      <c r="X11" s="4">
        <f t="shared" si="5"/>
        <v>30</v>
      </c>
      <c r="Y11" s="4" t="str">
        <f t="shared" si="6"/>
        <v>Storstadskommuner</v>
      </c>
      <c r="Z11" s="23">
        <v>30</v>
      </c>
      <c r="AA11" s="23" t="s">
        <v>41</v>
      </c>
      <c r="AB11" s="24" t="str">
        <f t="shared" si="13"/>
        <v>Storstadskommuner</v>
      </c>
      <c r="AC11" s="23" t="str">
        <f t="shared" si="14"/>
        <v>Storstadskommuner</v>
      </c>
      <c r="AD11" s="25"/>
    </row>
    <row r="12" spans="2:36" x14ac:dyDescent="0.2">
      <c r="B12" s="1">
        <v>127</v>
      </c>
      <c r="C12" s="1" t="s">
        <v>55</v>
      </c>
      <c r="D12" s="17">
        <v>94847</v>
      </c>
      <c r="E12" s="17">
        <v>90934</v>
      </c>
      <c r="F12" s="18">
        <f t="shared" si="7"/>
        <v>4.1255917424905375</v>
      </c>
      <c r="G12" s="18">
        <f t="shared" si="8"/>
        <v>95.874408257509458</v>
      </c>
      <c r="H12" s="1" t="str">
        <f t="shared" si="9"/>
        <v/>
      </c>
      <c r="I12" s="1">
        <f t="shared" si="10"/>
        <v>1</v>
      </c>
      <c r="J12" s="1">
        <v>1</v>
      </c>
      <c r="K12" s="19">
        <v>1</v>
      </c>
      <c r="L12" s="1" t="str">
        <f t="shared" si="15"/>
        <v/>
      </c>
      <c r="M12" s="4">
        <f t="shared" si="11"/>
        <v>3</v>
      </c>
      <c r="N12" s="4" t="str">
        <f t="shared" si="12"/>
        <v>Storstadskommuner</v>
      </c>
      <c r="O12" s="20">
        <v>3</v>
      </c>
      <c r="P12" s="1">
        <v>127</v>
      </c>
      <c r="Q12" s="1" t="s">
        <v>55</v>
      </c>
      <c r="R12" s="1">
        <v>94467</v>
      </c>
      <c r="S12" s="21">
        <f t="shared" si="1"/>
        <v>99.599354750282032</v>
      </c>
      <c r="T12" s="21" t="str">
        <f t="shared" si="2"/>
        <v/>
      </c>
      <c r="U12" s="22">
        <v>10.637715127169722</v>
      </c>
      <c r="V12" s="1" t="str">
        <f t="shared" si="3"/>
        <v/>
      </c>
      <c r="W12" s="1" t="str">
        <f t="shared" si="4"/>
        <v/>
      </c>
      <c r="X12" s="4">
        <f t="shared" si="5"/>
        <v>30</v>
      </c>
      <c r="Y12" s="4" t="str">
        <f t="shared" si="6"/>
        <v>Storstadskommuner</v>
      </c>
      <c r="Z12" s="23">
        <v>30</v>
      </c>
      <c r="AA12" s="23" t="s">
        <v>41</v>
      </c>
      <c r="AB12" s="24" t="str">
        <f t="shared" si="13"/>
        <v>Storstadskommuner</v>
      </c>
      <c r="AC12" s="23" t="str">
        <f t="shared" si="14"/>
        <v>Storstadskommuner</v>
      </c>
      <c r="AD12" s="25"/>
    </row>
    <row r="13" spans="2:36" x14ac:dyDescent="0.2">
      <c r="B13" s="1">
        <v>128</v>
      </c>
      <c r="C13" s="1" t="s">
        <v>56</v>
      </c>
      <c r="D13" s="17">
        <v>16959</v>
      </c>
      <c r="E13" s="17">
        <v>16360</v>
      </c>
      <c r="F13" s="18">
        <f t="shared" si="7"/>
        <v>3.5320478801816142</v>
      </c>
      <c r="G13" s="18">
        <f t="shared" si="8"/>
        <v>96.467952119818392</v>
      </c>
      <c r="H13" s="1" t="str">
        <f t="shared" si="9"/>
        <v/>
      </c>
      <c r="I13" s="1">
        <f t="shared" si="10"/>
        <v>1</v>
      </c>
      <c r="J13" s="1">
        <v>1</v>
      </c>
      <c r="K13" s="19">
        <v>1</v>
      </c>
      <c r="L13" s="1" t="str">
        <f t="shared" si="15"/>
        <v/>
      </c>
      <c r="M13" s="4">
        <f t="shared" si="11"/>
        <v>3</v>
      </c>
      <c r="N13" s="4" t="str">
        <f t="shared" si="12"/>
        <v>Storstadskommuner</v>
      </c>
      <c r="O13" s="20">
        <v>3</v>
      </c>
      <c r="P13" s="1">
        <v>128</v>
      </c>
      <c r="Q13" s="1" t="s">
        <v>56</v>
      </c>
      <c r="R13" s="1">
        <v>16959</v>
      </c>
      <c r="S13" s="21">
        <f t="shared" si="1"/>
        <v>100</v>
      </c>
      <c r="T13" s="21" t="str">
        <f t="shared" si="2"/>
        <v/>
      </c>
      <c r="U13" s="22">
        <v>11.181136859484639</v>
      </c>
      <c r="V13" s="1" t="str">
        <f t="shared" si="3"/>
        <v/>
      </c>
      <c r="W13" s="1" t="str">
        <f t="shared" si="4"/>
        <v/>
      </c>
      <c r="X13" s="4">
        <f t="shared" si="5"/>
        <v>30</v>
      </c>
      <c r="Y13" s="4" t="str">
        <f t="shared" si="6"/>
        <v>Storstadskommuner</v>
      </c>
      <c r="Z13" s="23">
        <v>30</v>
      </c>
      <c r="AA13" s="23" t="s">
        <v>41</v>
      </c>
      <c r="AB13" s="24" t="str">
        <f t="shared" si="13"/>
        <v>Storstadskommuner</v>
      </c>
      <c r="AC13" s="23" t="str">
        <f t="shared" si="14"/>
        <v>Storstadskommuner</v>
      </c>
      <c r="AD13" s="25"/>
    </row>
    <row r="14" spans="2:36" x14ac:dyDescent="0.2">
      <c r="B14" s="1">
        <v>136</v>
      </c>
      <c r="C14" s="1" t="s">
        <v>57</v>
      </c>
      <c r="D14" s="17">
        <v>93690</v>
      </c>
      <c r="E14" s="17">
        <v>84286</v>
      </c>
      <c r="F14" s="18">
        <f t="shared" si="7"/>
        <v>10.037357241968193</v>
      </c>
      <c r="G14" s="18">
        <f t="shared" si="8"/>
        <v>89.962642758031805</v>
      </c>
      <c r="H14" s="1" t="str">
        <f t="shared" si="9"/>
        <v/>
      </c>
      <c r="I14" s="1">
        <f t="shared" si="10"/>
        <v>1</v>
      </c>
      <c r="J14" s="1">
        <v>1</v>
      </c>
      <c r="K14" s="19">
        <v>1</v>
      </c>
      <c r="L14" s="1" t="str">
        <f t="shared" si="15"/>
        <v/>
      </c>
      <c r="M14" s="4">
        <f t="shared" si="11"/>
        <v>3</v>
      </c>
      <c r="N14" s="4" t="str">
        <f t="shared" si="12"/>
        <v>Storstadskommuner</v>
      </c>
      <c r="O14" s="20">
        <v>3</v>
      </c>
      <c r="P14" s="1">
        <v>136</v>
      </c>
      <c r="Q14" s="1" t="s">
        <v>57</v>
      </c>
      <c r="R14" s="1">
        <v>93187</v>
      </c>
      <c r="S14" s="21">
        <f t="shared" si="1"/>
        <v>99.463123065428533</v>
      </c>
      <c r="T14" s="21" t="str">
        <f t="shared" si="2"/>
        <v/>
      </c>
      <c r="U14" s="22">
        <v>6.804496241564876</v>
      </c>
      <c r="V14" s="1" t="str">
        <f t="shared" si="3"/>
        <v/>
      </c>
      <c r="W14" s="1" t="str">
        <f t="shared" si="4"/>
        <v/>
      </c>
      <c r="X14" s="4">
        <f t="shared" si="5"/>
        <v>30</v>
      </c>
      <c r="Y14" s="4" t="str">
        <f t="shared" si="6"/>
        <v>Storstadskommuner</v>
      </c>
      <c r="Z14" s="23">
        <v>30</v>
      </c>
      <c r="AA14" s="23" t="s">
        <v>41</v>
      </c>
      <c r="AB14" s="24" t="str">
        <f t="shared" si="13"/>
        <v>Storstadskommuner</v>
      </c>
      <c r="AC14" s="23" t="str">
        <f t="shared" si="14"/>
        <v>Storstadskommuner</v>
      </c>
      <c r="AD14" s="25"/>
    </row>
    <row r="15" spans="2:36" x14ac:dyDescent="0.2">
      <c r="B15" s="1">
        <v>138</v>
      </c>
      <c r="C15" s="1" t="s">
        <v>58</v>
      </c>
      <c r="D15" s="17">
        <v>48678</v>
      </c>
      <c r="E15" s="17">
        <v>45601</v>
      </c>
      <c r="F15" s="18">
        <f t="shared" si="7"/>
        <v>6.321130695591437</v>
      </c>
      <c r="G15" s="18">
        <f t="shared" si="8"/>
        <v>93.678869304408565</v>
      </c>
      <c r="H15" s="1" t="str">
        <f t="shared" si="9"/>
        <v/>
      </c>
      <c r="I15" s="1">
        <f t="shared" si="10"/>
        <v>1</v>
      </c>
      <c r="J15" s="1">
        <v>1</v>
      </c>
      <c r="K15" s="19">
        <v>1</v>
      </c>
      <c r="L15" s="1" t="str">
        <f t="shared" si="15"/>
        <v/>
      </c>
      <c r="M15" s="4">
        <f t="shared" si="11"/>
        <v>3</v>
      </c>
      <c r="N15" s="4" t="str">
        <f t="shared" si="12"/>
        <v>Storstadskommuner</v>
      </c>
      <c r="O15" s="20">
        <v>3</v>
      </c>
      <c r="P15" s="1">
        <v>138</v>
      </c>
      <c r="Q15" s="1" t="s">
        <v>58</v>
      </c>
      <c r="R15" s="1">
        <v>48678</v>
      </c>
      <c r="S15" s="21">
        <f t="shared" si="1"/>
        <v>100</v>
      </c>
      <c r="T15" s="21" t="str">
        <f t="shared" si="2"/>
        <v/>
      </c>
      <c r="U15" s="22">
        <v>4.4698166180478527</v>
      </c>
      <c r="V15" s="1" t="str">
        <f t="shared" si="3"/>
        <v/>
      </c>
      <c r="W15" s="1" t="str">
        <f t="shared" si="4"/>
        <v/>
      </c>
      <c r="X15" s="4">
        <f t="shared" si="5"/>
        <v>30</v>
      </c>
      <c r="Y15" s="4" t="str">
        <f t="shared" si="6"/>
        <v>Storstadskommuner</v>
      </c>
      <c r="Z15" s="23">
        <v>30</v>
      </c>
      <c r="AA15" s="23" t="s">
        <v>41</v>
      </c>
      <c r="AB15" s="24" t="str">
        <f t="shared" si="13"/>
        <v>Storstadskommuner</v>
      </c>
      <c r="AC15" s="23" t="str">
        <f t="shared" si="14"/>
        <v>Storstadskommuner</v>
      </c>
      <c r="AD15" s="25"/>
    </row>
    <row r="16" spans="2:36" x14ac:dyDescent="0.2">
      <c r="B16" s="1">
        <v>139</v>
      </c>
      <c r="C16" s="1" t="s">
        <v>59</v>
      </c>
      <c r="D16" s="17">
        <v>30195</v>
      </c>
      <c r="E16" s="17">
        <v>25730</v>
      </c>
      <c r="F16" s="18">
        <f t="shared" si="7"/>
        <v>14.78721642656069</v>
      </c>
      <c r="G16" s="18">
        <f t="shared" si="8"/>
        <v>85.21278357343931</v>
      </c>
      <c r="H16" s="1" t="str">
        <f t="shared" si="9"/>
        <v/>
      </c>
      <c r="I16" s="1">
        <f t="shared" si="10"/>
        <v>1</v>
      </c>
      <c r="J16" s="1">
        <v>1</v>
      </c>
      <c r="K16" s="19">
        <v>1</v>
      </c>
      <c r="L16" s="1" t="str">
        <f t="shared" si="15"/>
        <v/>
      </c>
      <c r="M16" s="4">
        <f t="shared" si="11"/>
        <v>3</v>
      </c>
      <c r="N16" s="4" t="str">
        <f t="shared" si="12"/>
        <v>Storstadskommuner</v>
      </c>
      <c r="O16" s="20">
        <v>3</v>
      </c>
      <c r="P16" s="1">
        <v>139</v>
      </c>
      <c r="Q16" s="1" t="s">
        <v>59</v>
      </c>
      <c r="R16" s="1">
        <v>30188</v>
      </c>
      <c r="S16" s="21">
        <f t="shared" si="1"/>
        <v>99.976817353866537</v>
      </c>
      <c r="T16" s="21" t="str">
        <f t="shared" si="2"/>
        <v/>
      </c>
      <c r="U16" s="22">
        <v>12.598961196666115</v>
      </c>
      <c r="V16" s="1" t="str">
        <f t="shared" si="3"/>
        <v/>
      </c>
      <c r="W16" s="1" t="str">
        <f t="shared" si="4"/>
        <v/>
      </c>
      <c r="X16" s="4">
        <f t="shared" si="5"/>
        <v>30</v>
      </c>
      <c r="Y16" s="4" t="str">
        <f t="shared" si="6"/>
        <v>Storstadskommuner</v>
      </c>
      <c r="Z16" s="23">
        <v>30</v>
      </c>
      <c r="AA16" s="23" t="s">
        <v>41</v>
      </c>
      <c r="AB16" s="24" t="str">
        <f t="shared" si="13"/>
        <v>Storstadskommuner</v>
      </c>
      <c r="AC16" s="23" t="str">
        <f t="shared" si="14"/>
        <v>Storstadskommuner</v>
      </c>
      <c r="AD16" s="25"/>
    </row>
    <row r="17" spans="2:30" x14ac:dyDescent="0.2">
      <c r="B17" s="1">
        <v>140</v>
      </c>
      <c r="C17" s="1" t="s">
        <v>60</v>
      </c>
      <c r="D17" s="17">
        <v>11222</v>
      </c>
      <c r="E17" s="17">
        <v>7341</v>
      </c>
      <c r="F17" s="18">
        <f t="shared" si="7"/>
        <v>34.583853145606838</v>
      </c>
      <c r="G17" s="18">
        <f t="shared" si="8"/>
        <v>65.416146854393148</v>
      </c>
      <c r="H17" s="1" t="str">
        <f t="shared" si="9"/>
        <v/>
      </c>
      <c r="I17" s="1" t="str">
        <f t="shared" si="10"/>
        <v/>
      </c>
      <c r="K17" s="19"/>
      <c r="L17" s="1">
        <f t="shared" si="15"/>
        <v>1</v>
      </c>
      <c r="M17" s="4">
        <f t="shared" si="11"/>
        <v>2</v>
      </c>
      <c r="N17" s="4" t="str">
        <f t="shared" si="12"/>
        <v>Blandade kommuner</v>
      </c>
      <c r="O17" s="20">
        <v>2</v>
      </c>
      <c r="P17" s="1">
        <v>140</v>
      </c>
      <c r="Q17" s="1" t="s">
        <v>60</v>
      </c>
      <c r="R17" s="1">
        <v>11222</v>
      </c>
      <c r="S17" s="21">
        <f t="shared" si="1"/>
        <v>100</v>
      </c>
      <c r="T17" s="21">
        <f t="shared" si="2"/>
        <v>1</v>
      </c>
      <c r="U17" s="22">
        <v>14.204075328224322</v>
      </c>
      <c r="V17" s="1" t="str">
        <f t="shared" si="3"/>
        <v/>
      </c>
      <c r="W17" s="1" t="str">
        <f t="shared" si="4"/>
        <v/>
      </c>
      <c r="X17" s="4">
        <f t="shared" si="5"/>
        <v>21</v>
      </c>
      <c r="Y17" s="4" t="str">
        <f t="shared" si="6"/>
        <v>Täta blandade kommuner</v>
      </c>
      <c r="Z17" s="23">
        <v>21</v>
      </c>
      <c r="AA17" s="23" t="s">
        <v>43</v>
      </c>
      <c r="AB17" s="24" t="str">
        <f t="shared" si="13"/>
        <v>Täta kommuner nära större städer</v>
      </c>
      <c r="AC17" s="23" t="str">
        <f t="shared" si="14"/>
        <v>Täta kommuner</v>
      </c>
      <c r="AD17" s="25"/>
    </row>
    <row r="18" spans="2:30" x14ac:dyDescent="0.2">
      <c r="B18" s="1">
        <v>160</v>
      </c>
      <c r="C18" s="1" t="s">
        <v>61</v>
      </c>
      <c r="D18" s="17">
        <v>72755</v>
      </c>
      <c r="E18" s="17">
        <v>71145</v>
      </c>
      <c r="F18" s="18">
        <f t="shared" si="7"/>
        <v>2.2129063294618927</v>
      </c>
      <c r="G18" s="18">
        <f t="shared" si="8"/>
        <v>97.787093670538098</v>
      </c>
      <c r="H18" s="1" t="str">
        <f t="shared" si="9"/>
        <v/>
      </c>
      <c r="I18" s="1">
        <f t="shared" si="10"/>
        <v>1</v>
      </c>
      <c r="J18" s="1">
        <v>1</v>
      </c>
      <c r="K18" s="19">
        <v>1</v>
      </c>
      <c r="L18" s="1" t="str">
        <f t="shared" si="15"/>
        <v/>
      </c>
      <c r="M18" s="4">
        <f t="shared" si="11"/>
        <v>3</v>
      </c>
      <c r="N18" s="4" t="str">
        <f t="shared" si="12"/>
        <v>Storstadskommuner</v>
      </c>
      <c r="O18" s="20">
        <v>3</v>
      </c>
      <c r="P18" s="1">
        <v>160</v>
      </c>
      <c r="Q18" s="1" t="s">
        <v>61</v>
      </c>
      <c r="R18" s="1">
        <v>72755</v>
      </c>
      <c r="S18" s="21">
        <f t="shared" si="1"/>
        <v>100</v>
      </c>
      <c r="T18" s="21" t="str">
        <f t="shared" si="2"/>
        <v/>
      </c>
      <c r="U18" s="22">
        <v>8.5639520766041279</v>
      </c>
      <c r="V18" s="1" t="str">
        <f t="shared" si="3"/>
        <v/>
      </c>
      <c r="W18" s="1" t="str">
        <f t="shared" si="4"/>
        <v/>
      </c>
      <c r="X18" s="4">
        <f t="shared" si="5"/>
        <v>30</v>
      </c>
      <c r="Y18" s="4" t="str">
        <f t="shared" si="6"/>
        <v>Storstadskommuner</v>
      </c>
      <c r="Z18" s="23">
        <v>30</v>
      </c>
      <c r="AA18" s="23" t="s">
        <v>41</v>
      </c>
      <c r="AB18" s="24" t="str">
        <f t="shared" si="13"/>
        <v>Storstadskommuner</v>
      </c>
      <c r="AC18" s="23" t="str">
        <f t="shared" si="14"/>
        <v>Storstadskommuner</v>
      </c>
      <c r="AD18" s="25"/>
    </row>
    <row r="19" spans="2:30" x14ac:dyDescent="0.2">
      <c r="B19" s="1">
        <v>162</v>
      </c>
      <c r="C19" s="1" t="s">
        <v>62</v>
      </c>
      <c r="D19" s="17">
        <v>32712</v>
      </c>
      <c r="E19" s="17">
        <v>32688</v>
      </c>
      <c r="F19" s="18">
        <f t="shared" si="7"/>
        <v>7.3367571533382248E-2</v>
      </c>
      <c r="G19" s="18">
        <f t="shared" si="8"/>
        <v>99.926632428466618</v>
      </c>
      <c r="H19" s="1" t="str">
        <f t="shared" si="9"/>
        <v/>
      </c>
      <c r="I19" s="1">
        <f t="shared" si="10"/>
        <v>1</v>
      </c>
      <c r="J19" s="1">
        <v>1</v>
      </c>
      <c r="K19" s="19">
        <v>1</v>
      </c>
      <c r="L19" s="1" t="str">
        <f t="shared" si="15"/>
        <v/>
      </c>
      <c r="M19" s="4">
        <f t="shared" si="11"/>
        <v>3</v>
      </c>
      <c r="N19" s="4" t="str">
        <f t="shared" si="12"/>
        <v>Storstadskommuner</v>
      </c>
      <c r="O19" s="20">
        <v>3</v>
      </c>
      <c r="P19" s="1">
        <v>162</v>
      </c>
      <c r="Q19" s="1" t="s">
        <v>62</v>
      </c>
      <c r="R19" s="1">
        <v>32286</v>
      </c>
      <c r="S19" s="21">
        <f t="shared" si="1"/>
        <v>98.697725605282457</v>
      </c>
      <c r="T19" s="21" t="str">
        <f t="shared" si="2"/>
        <v/>
      </c>
      <c r="U19" s="22">
        <v>4.5397142740686398</v>
      </c>
      <c r="V19" s="1" t="str">
        <f t="shared" si="3"/>
        <v/>
      </c>
      <c r="W19" s="1" t="str">
        <f t="shared" si="4"/>
        <v/>
      </c>
      <c r="X19" s="4">
        <f t="shared" si="5"/>
        <v>30</v>
      </c>
      <c r="Y19" s="4" t="str">
        <f t="shared" si="6"/>
        <v>Storstadskommuner</v>
      </c>
      <c r="Z19" s="23">
        <v>30</v>
      </c>
      <c r="AA19" s="23" t="s">
        <v>41</v>
      </c>
      <c r="AB19" s="24" t="str">
        <f t="shared" si="13"/>
        <v>Storstadskommuner</v>
      </c>
      <c r="AC19" s="23" t="str">
        <f t="shared" si="14"/>
        <v>Storstadskommuner</v>
      </c>
      <c r="AD19" s="25"/>
    </row>
    <row r="20" spans="2:30" x14ac:dyDescent="0.2">
      <c r="B20" s="1">
        <v>163</v>
      </c>
      <c r="C20" s="1" t="s">
        <v>63</v>
      </c>
      <c r="D20" s="17">
        <v>73990</v>
      </c>
      <c r="E20" s="17">
        <v>72734</v>
      </c>
      <c r="F20" s="18">
        <f t="shared" si="7"/>
        <v>1.6975266927963237</v>
      </c>
      <c r="G20" s="18">
        <f t="shared" si="8"/>
        <v>98.30247330720367</v>
      </c>
      <c r="H20" s="1" t="str">
        <f t="shared" si="9"/>
        <v/>
      </c>
      <c r="I20" s="1">
        <f t="shared" si="10"/>
        <v>1</v>
      </c>
      <c r="J20" s="1">
        <v>1</v>
      </c>
      <c r="K20" s="19">
        <v>1</v>
      </c>
      <c r="L20" s="1" t="str">
        <f t="shared" si="15"/>
        <v/>
      </c>
      <c r="M20" s="4">
        <f t="shared" si="11"/>
        <v>3</v>
      </c>
      <c r="N20" s="4" t="str">
        <f t="shared" si="12"/>
        <v>Storstadskommuner</v>
      </c>
      <c r="O20" s="20">
        <v>3</v>
      </c>
      <c r="P20" s="1">
        <v>163</v>
      </c>
      <c r="Q20" s="1" t="s">
        <v>63</v>
      </c>
      <c r="R20" s="1">
        <v>73990</v>
      </c>
      <c r="S20" s="21">
        <f t="shared" si="1"/>
        <v>100</v>
      </c>
      <c r="T20" s="21" t="str">
        <f t="shared" si="2"/>
        <v/>
      </c>
      <c r="U20" s="22">
        <v>4.4847001847096459</v>
      </c>
      <c r="V20" s="1" t="str">
        <f t="shared" si="3"/>
        <v/>
      </c>
      <c r="W20" s="1" t="str">
        <f t="shared" si="4"/>
        <v/>
      </c>
      <c r="X20" s="4">
        <f t="shared" si="5"/>
        <v>30</v>
      </c>
      <c r="Y20" s="4" t="str">
        <f t="shared" si="6"/>
        <v>Storstadskommuner</v>
      </c>
      <c r="Z20" s="23">
        <v>30</v>
      </c>
      <c r="AA20" s="23" t="s">
        <v>41</v>
      </c>
      <c r="AB20" s="24" t="str">
        <f t="shared" si="13"/>
        <v>Storstadskommuner</v>
      </c>
      <c r="AC20" s="23" t="str">
        <f t="shared" si="14"/>
        <v>Storstadskommuner</v>
      </c>
      <c r="AD20" s="25"/>
    </row>
    <row r="21" spans="2:30" x14ac:dyDescent="0.2">
      <c r="B21" s="1">
        <v>180</v>
      </c>
      <c r="C21" s="1" t="s">
        <v>64</v>
      </c>
      <c r="D21" s="17">
        <v>975551</v>
      </c>
      <c r="E21" s="17">
        <v>974383</v>
      </c>
      <c r="F21" s="18">
        <f t="shared" si="7"/>
        <v>0.11972721057125667</v>
      </c>
      <c r="G21" s="18">
        <f t="shared" si="8"/>
        <v>99.880272789428744</v>
      </c>
      <c r="H21" s="1" t="str">
        <f t="shared" si="9"/>
        <v/>
      </c>
      <c r="I21" s="1">
        <f t="shared" si="10"/>
        <v>1</v>
      </c>
      <c r="J21" s="1">
        <v>1</v>
      </c>
      <c r="K21" s="19">
        <v>1</v>
      </c>
      <c r="L21" s="1" t="str">
        <f t="shared" si="15"/>
        <v/>
      </c>
      <c r="M21" s="4">
        <f t="shared" si="11"/>
        <v>3</v>
      </c>
      <c r="N21" s="4" t="str">
        <f t="shared" si="12"/>
        <v>Storstadskommuner</v>
      </c>
      <c r="O21" s="20">
        <v>3</v>
      </c>
      <c r="P21" s="1">
        <v>180</v>
      </c>
      <c r="Q21" s="1" t="s">
        <v>64</v>
      </c>
      <c r="R21" s="1">
        <v>975504</v>
      </c>
      <c r="S21" s="21">
        <f t="shared" si="1"/>
        <v>99.995182209848593</v>
      </c>
      <c r="T21" s="21" t="str">
        <f t="shared" si="2"/>
        <v/>
      </c>
      <c r="U21" s="22">
        <v>7.0992829009793779</v>
      </c>
      <c r="V21" s="1" t="str">
        <f t="shared" si="3"/>
        <v/>
      </c>
      <c r="W21" s="1" t="str">
        <f t="shared" si="4"/>
        <v/>
      </c>
      <c r="X21" s="4">
        <f t="shared" si="5"/>
        <v>30</v>
      </c>
      <c r="Y21" s="4" t="str">
        <f t="shared" si="6"/>
        <v>Storstadskommuner</v>
      </c>
      <c r="Z21" s="23">
        <v>30</v>
      </c>
      <c r="AA21" s="23" t="s">
        <v>41</v>
      </c>
      <c r="AB21" s="24" t="str">
        <f t="shared" si="13"/>
        <v>Storstadskommuner</v>
      </c>
      <c r="AC21" s="23" t="str">
        <f t="shared" si="14"/>
        <v>Storstadskommuner</v>
      </c>
      <c r="AD21" s="25"/>
    </row>
    <row r="22" spans="2:30" x14ac:dyDescent="0.2">
      <c r="B22" s="1">
        <v>181</v>
      </c>
      <c r="C22" s="1" t="s">
        <v>65</v>
      </c>
      <c r="D22" s="17">
        <v>100111</v>
      </c>
      <c r="E22" s="17">
        <v>82857</v>
      </c>
      <c r="F22" s="18">
        <f t="shared" si="7"/>
        <v>17.234869295082458</v>
      </c>
      <c r="G22" s="18">
        <f t="shared" si="8"/>
        <v>82.765130704917539</v>
      </c>
      <c r="H22" s="1" t="str">
        <f t="shared" si="9"/>
        <v/>
      </c>
      <c r="I22" s="1">
        <f t="shared" si="10"/>
        <v>1</v>
      </c>
      <c r="J22" s="1">
        <v>1</v>
      </c>
      <c r="K22" s="19">
        <v>1</v>
      </c>
      <c r="L22" s="1" t="str">
        <f t="shared" si="15"/>
        <v/>
      </c>
      <c r="M22" s="4">
        <f t="shared" si="11"/>
        <v>3</v>
      </c>
      <c r="N22" s="4" t="str">
        <f t="shared" si="12"/>
        <v>Storstadskommuner</v>
      </c>
      <c r="O22" s="20">
        <v>3</v>
      </c>
      <c r="P22" s="1">
        <v>181</v>
      </c>
      <c r="Q22" s="1" t="s">
        <v>65</v>
      </c>
      <c r="R22" s="1">
        <v>100108</v>
      </c>
      <c r="S22" s="21">
        <f t="shared" si="1"/>
        <v>99.997003326307805</v>
      </c>
      <c r="T22" s="21" t="str">
        <f t="shared" si="2"/>
        <v/>
      </c>
      <c r="U22" s="22">
        <v>6.3535119350853888</v>
      </c>
      <c r="V22" s="1" t="str">
        <f t="shared" si="3"/>
        <v/>
      </c>
      <c r="W22" s="1" t="str">
        <f t="shared" si="4"/>
        <v/>
      </c>
      <c r="X22" s="4">
        <f t="shared" si="5"/>
        <v>30</v>
      </c>
      <c r="Y22" s="4" t="str">
        <f t="shared" si="6"/>
        <v>Storstadskommuner</v>
      </c>
      <c r="Z22" s="23">
        <v>30</v>
      </c>
      <c r="AA22" s="23" t="s">
        <v>41</v>
      </c>
      <c r="AB22" s="24" t="str">
        <f t="shared" si="13"/>
        <v>Storstadskommuner</v>
      </c>
      <c r="AC22" s="23" t="str">
        <f t="shared" si="14"/>
        <v>Storstadskommuner</v>
      </c>
      <c r="AD22" s="25"/>
    </row>
    <row r="23" spans="2:30" x14ac:dyDescent="0.2">
      <c r="B23" s="1">
        <v>182</v>
      </c>
      <c r="C23" s="1" t="s">
        <v>66</v>
      </c>
      <c r="D23" s="17">
        <v>106505</v>
      </c>
      <c r="E23" s="17">
        <v>102498</v>
      </c>
      <c r="F23" s="18">
        <f t="shared" si="7"/>
        <v>3.7622646824092767</v>
      </c>
      <c r="G23" s="18">
        <f t="shared" si="8"/>
        <v>96.237735317590719</v>
      </c>
      <c r="H23" s="1" t="str">
        <f t="shared" si="9"/>
        <v/>
      </c>
      <c r="I23" s="1">
        <f t="shared" si="10"/>
        <v>1</v>
      </c>
      <c r="J23" s="1">
        <v>1</v>
      </c>
      <c r="K23" s="19">
        <v>1</v>
      </c>
      <c r="L23" s="1" t="str">
        <f t="shared" si="15"/>
        <v/>
      </c>
      <c r="M23" s="4">
        <f t="shared" si="11"/>
        <v>3</v>
      </c>
      <c r="N23" s="4" t="str">
        <f t="shared" si="12"/>
        <v>Storstadskommuner</v>
      </c>
      <c r="O23" s="20">
        <v>3</v>
      </c>
      <c r="P23" s="1">
        <v>182</v>
      </c>
      <c r="Q23" s="1" t="s">
        <v>66</v>
      </c>
      <c r="R23" s="1">
        <v>106505</v>
      </c>
      <c r="S23" s="21">
        <f t="shared" si="1"/>
        <v>100</v>
      </c>
      <c r="T23" s="21" t="str">
        <f t="shared" si="2"/>
        <v/>
      </c>
      <c r="U23" s="22">
        <v>6.7278088665633851</v>
      </c>
      <c r="V23" s="1" t="str">
        <f t="shared" si="3"/>
        <v/>
      </c>
      <c r="W23" s="1" t="str">
        <f t="shared" si="4"/>
        <v/>
      </c>
      <c r="X23" s="4">
        <f t="shared" si="5"/>
        <v>30</v>
      </c>
      <c r="Y23" s="4" t="str">
        <f t="shared" si="6"/>
        <v>Storstadskommuner</v>
      </c>
      <c r="Z23" s="23">
        <v>30</v>
      </c>
      <c r="AA23" s="23" t="s">
        <v>41</v>
      </c>
      <c r="AB23" s="24" t="str">
        <f t="shared" si="13"/>
        <v>Storstadskommuner</v>
      </c>
      <c r="AC23" s="23" t="str">
        <f t="shared" si="14"/>
        <v>Storstadskommuner</v>
      </c>
      <c r="AD23" s="25"/>
    </row>
    <row r="24" spans="2:30" x14ac:dyDescent="0.2">
      <c r="B24" s="1">
        <v>183</v>
      </c>
      <c r="C24" s="1" t="s">
        <v>67</v>
      </c>
      <c r="D24" s="17">
        <v>52801</v>
      </c>
      <c r="E24" s="17">
        <v>52801</v>
      </c>
      <c r="F24" s="18">
        <f t="shared" si="7"/>
        <v>0</v>
      </c>
      <c r="G24" s="18">
        <f t="shared" si="8"/>
        <v>100</v>
      </c>
      <c r="H24" s="1" t="str">
        <f t="shared" si="9"/>
        <v/>
      </c>
      <c r="I24" s="1">
        <f t="shared" si="10"/>
        <v>1</v>
      </c>
      <c r="J24" s="1">
        <v>1</v>
      </c>
      <c r="K24" s="19">
        <v>1</v>
      </c>
      <c r="L24" s="1" t="str">
        <f t="shared" si="15"/>
        <v/>
      </c>
      <c r="M24" s="4">
        <f t="shared" si="11"/>
        <v>3</v>
      </c>
      <c r="N24" s="4" t="str">
        <f t="shared" si="12"/>
        <v>Storstadskommuner</v>
      </c>
      <c r="O24" s="20">
        <v>3</v>
      </c>
      <c r="P24" s="1">
        <v>183</v>
      </c>
      <c r="Q24" s="1" t="s">
        <v>67</v>
      </c>
      <c r="R24" s="1">
        <v>52801</v>
      </c>
      <c r="S24" s="21">
        <f t="shared" si="1"/>
        <v>100</v>
      </c>
      <c r="T24" s="21" t="str">
        <f t="shared" si="2"/>
        <v/>
      </c>
      <c r="U24" s="22">
        <v>3.1401441260582184</v>
      </c>
      <c r="V24" s="1" t="str">
        <f t="shared" si="3"/>
        <v/>
      </c>
      <c r="W24" s="1" t="str">
        <f t="shared" si="4"/>
        <v/>
      </c>
      <c r="X24" s="4">
        <f t="shared" si="5"/>
        <v>30</v>
      </c>
      <c r="Y24" s="4" t="str">
        <f t="shared" si="6"/>
        <v>Storstadskommuner</v>
      </c>
      <c r="Z24" s="23">
        <v>30</v>
      </c>
      <c r="AA24" s="23" t="s">
        <v>41</v>
      </c>
      <c r="AB24" s="24" t="str">
        <f t="shared" si="13"/>
        <v>Storstadskommuner</v>
      </c>
      <c r="AC24" s="23" t="str">
        <f t="shared" si="14"/>
        <v>Storstadskommuner</v>
      </c>
      <c r="AD24" s="25"/>
    </row>
    <row r="25" spans="2:30" x14ac:dyDescent="0.2">
      <c r="B25" s="1">
        <v>184</v>
      </c>
      <c r="C25" s="1" t="s">
        <v>68</v>
      </c>
      <c r="D25" s="17">
        <v>83162</v>
      </c>
      <c r="E25" s="17">
        <v>83162</v>
      </c>
      <c r="F25" s="18">
        <f t="shared" si="7"/>
        <v>0</v>
      </c>
      <c r="G25" s="18">
        <f t="shared" si="8"/>
        <v>100</v>
      </c>
      <c r="H25" s="1" t="str">
        <f t="shared" si="9"/>
        <v/>
      </c>
      <c r="I25" s="1">
        <f t="shared" si="10"/>
        <v>1</v>
      </c>
      <c r="J25" s="1">
        <v>1</v>
      </c>
      <c r="K25" s="19">
        <v>1</v>
      </c>
      <c r="L25" s="1" t="str">
        <f t="shared" si="15"/>
        <v/>
      </c>
      <c r="M25" s="4">
        <f t="shared" si="11"/>
        <v>3</v>
      </c>
      <c r="N25" s="4" t="str">
        <f t="shared" si="12"/>
        <v>Storstadskommuner</v>
      </c>
      <c r="O25" s="20">
        <v>3</v>
      </c>
      <c r="P25" s="1">
        <v>184</v>
      </c>
      <c r="Q25" s="1" t="s">
        <v>68</v>
      </c>
      <c r="R25" s="1">
        <v>83162</v>
      </c>
      <c r="S25" s="21">
        <f t="shared" si="1"/>
        <v>100</v>
      </c>
      <c r="T25" s="21" t="str">
        <f t="shared" si="2"/>
        <v/>
      </c>
      <c r="U25" s="22">
        <v>2.8621002781719214</v>
      </c>
      <c r="V25" s="1" t="str">
        <f t="shared" si="3"/>
        <v/>
      </c>
      <c r="W25" s="1" t="str">
        <f t="shared" si="4"/>
        <v/>
      </c>
      <c r="X25" s="4">
        <f t="shared" si="5"/>
        <v>30</v>
      </c>
      <c r="Y25" s="4" t="str">
        <f t="shared" si="6"/>
        <v>Storstadskommuner</v>
      </c>
      <c r="Z25" s="23">
        <v>30</v>
      </c>
      <c r="AA25" s="23" t="s">
        <v>41</v>
      </c>
      <c r="AB25" s="24" t="str">
        <f t="shared" si="13"/>
        <v>Storstadskommuner</v>
      </c>
      <c r="AC25" s="23" t="str">
        <f t="shared" si="14"/>
        <v>Storstadskommuner</v>
      </c>
      <c r="AD25" s="25"/>
    </row>
    <row r="26" spans="2:30" x14ac:dyDescent="0.2">
      <c r="B26" s="1">
        <v>186</v>
      </c>
      <c r="C26" s="1" t="s">
        <v>69</v>
      </c>
      <c r="D26" s="17">
        <v>48005</v>
      </c>
      <c r="E26" s="17">
        <v>47004</v>
      </c>
      <c r="F26" s="18">
        <f t="shared" si="7"/>
        <v>2.0851994583897513</v>
      </c>
      <c r="G26" s="18">
        <f t="shared" si="8"/>
        <v>97.914800541610248</v>
      </c>
      <c r="H26" s="1" t="str">
        <f t="shared" si="9"/>
        <v/>
      </c>
      <c r="I26" s="1">
        <f t="shared" si="10"/>
        <v>1</v>
      </c>
      <c r="J26" s="1">
        <v>1</v>
      </c>
      <c r="K26" s="19">
        <v>1</v>
      </c>
      <c r="L26" s="1" t="str">
        <f t="shared" si="15"/>
        <v/>
      </c>
      <c r="M26" s="4">
        <f t="shared" si="11"/>
        <v>3</v>
      </c>
      <c r="N26" s="4" t="str">
        <f t="shared" si="12"/>
        <v>Storstadskommuner</v>
      </c>
      <c r="O26" s="20">
        <v>3</v>
      </c>
      <c r="P26" s="1">
        <v>186</v>
      </c>
      <c r="Q26" s="1" t="s">
        <v>69</v>
      </c>
      <c r="R26" s="1">
        <v>47765</v>
      </c>
      <c r="S26" s="21">
        <f t="shared" si="1"/>
        <v>99.500052077908549</v>
      </c>
      <c r="T26" s="21" t="str">
        <f t="shared" si="2"/>
        <v/>
      </c>
      <c r="U26" s="22">
        <v>12.631650869701073</v>
      </c>
      <c r="V26" s="1" t="str">
        <f t="shared" si="3"/>
        <v/>
      </c>
      <c r="W26" s="1" t="str">
        <f t="shared" si="4"/>
        <v/>
      </c>
      <c r="X26" s="4">
        <f t="shared" si="5"/>
        <v>30</v>
      </c>
      <c r="Y26" s="4" t="str">
        <f t="shared" si="6"/>
        <v>Storstadskommuner</v>
      </c>
      <c r="Z26" s="23">
        <v>30</v>
      </c>
      <c r="AA26" s="23" t="s">
        <v>41</v>
      </c>
      <c r="AB26" s="24" t="str">
        <f t="shared" si="13"/>
        <v>Storstadskommuner</v>
      </c>
      <c r="AC26" s="23" t="str">
        <f t="shared" si="14"/>
        <v>Storstadskommuner</v>
      </c>
      <c r="AD26" s="25"/>
    </row>
    <row r="27" spans="2:30" x14ac:dyDescent="0.2">
      <c r="B27" s="1">
        <v>187</v>
      </c>
      <c r="C27" s="1" t="s">
        <v>70</v>
      </c>
      <c r="D27" s="17">
        <v>11886</v>
      </c>
      <c r="E27" s="17">
        <v>6121</v>
      </c>
      <c r="F27" s="18">
        <f t="shared" si="7"/>
        <v>48.502439845196029</v>
      </c>
      <c r="G27" s="18">
        <f t="shared" si="8"/>
        <v>51.497560154803971</v>
      </c>
      <c r="H27" s="1" t="str">
        <f t="shared" si="9"/>
        <v/>
      </c>
      <c r="I27" s="1" t="str">
        <f t="shared" si="10"/>
        <v/>
      </c>
      <c r="K27" s="19"/>
      <c r="L27" s="1">
        <f t="shared" si="15"/>
        <v>1</v>
      </c>
      <c r="M27" s="4">
        <f t="shared" si="11"/>
        <v>2</v>
      </c>
      <c r="N27" s="4" t="str">
        <f t="shared" si="12"/>
        <v>Blandade kommuner</v>
      </c>
      <c r="O27" s="20">
        <v>2</v>
      </c>
      <c r="P27" s="1">
        <v>187</v>
      </c>
      <c r="Q27" s="1" t="s">
        <v>70</v>
      </c>
      <c r="R27" s="1">
        <v>11809</v>
      </c>
      <c r="S27" s="21">
        <f t="shared" si="1"/>
        <v>99.352179034157828</v>
      </c>
      <c r="T27" s="21">
        <f t="shared" si="2"/>
        <v>1</v>
      </c>
      <c r="U27" s="22">
        <v>22.940066745190418</v>
      </c>
      <c r="V27" s="1" t="str">
        <f t="shared" si="3"/>
        <v/>
      </c>
      <c r="W27" s="1" t="str">
        <f t="shared" si="4"/>
        <v/>
      </c>
      <c r="X27" s="4">
        <f t="shared" si="5"/>
        <v>21</v>
      </c>
      <c r="Y27" s="4" t="str">
        <f t="shared" si="6"/>
        <v>Täta blandade kommuner</v>
      </c>
      <c r="Z27" s="23">
        <v>21</v>
      </c>
      <c r="AA27" s="23" t="s">
        <v>43</v>
      </c>
      <c r="AB27" s="24" t="str">
        <f t="shared" si="13"/>
        <v>Täta kommuner nära större städer</v>
      </c>
      <c r="AC27" s="23" t="str">
        <f t="shared" si="14"/>
        <v>Täta kommuner</v>
      </c>
      <c r="AD27" s="25"/>
    </row>
    <row r="28" spans="2:30" x14ac:dyDescent="0.2">
      <c r="B28" s="1">
        <v>188</v>
      </c>
      <c r="C28" s="1" t="s">
        <v>71</v>
      </c>
      <c r="D28" s="17">
        <v>63673</v>
      </c>
      <c r="E28" s="17">
        <v>26471</v>
      </c>
      <c r="F28" s="18">
        <f t="shared" si="7"/>
        <v>58.426648657986902</v>
      </c>
      <c r="G28" s="18">
        <f t="shared" si="8"/>
        <v>41.573351342013098</v>
      </c>
      <c r="H28" s="1">
        <f t="shared" si="9"/>
        <v>1</v>
      </c>
      <c r="I28" s="1" t="str">
        <f t="shared" si="10"/>
        <v/>
      </c>
      <c r="K28" s="19"/>
      <c r="L28" s="1" t="str">
        <f t="shared" si="15"/>
        <v/>
      </c>
      <c r="M28" s="4">
        <f t="shared" si="11"/>
        <v>1</v>
      </c>
      <c r="N28" s="4" t="str">
        <f t="shared" si="12"/>
        <v>Landsbygdskommuner</v>
      </c>
      <c r="O28" s="20">
        <v>1</v>
      </c>
      <c r="P28" s="1">
        <v>188</v>
      </c>
      <c r="Q28" s="1" t="s">
        <v>71</v>
      </c>
      <c r="R28" s="1">
        <v>42225</v>
      </c>
      <c r="S28" s="21">
        <f t="shared" si="1"/>
        <v>66.315392709625741</v>
      </c>
      <c r="T28" s="21">
        <f t="shared" si="2"/>
        <v>1</v>
      </c>
      <c r="U28" s="22">
        <v>43.595221337187688</v>
      </c>
      <c r="V28" s="1" t="str">
        <f t="shared" si="3"/>
        <v/>
      </c>
      <c r="W28" s="1" t="str">
        <f t="shared" si="4"/>
        <v/>
      </c>
      <c r="X28" s="4">
        <f t="shared" si="5"/>
        <v>11</v>
      </c>
      <c r="Y28" s="4" t="str">
        <f t="shared" si="6"/>
        <v>Tätortsnära landsbygdskommuner</v>
      </c>
      <c r="Z28" s="23">
        <v>11</v>
      </c>
      <c r="AA28" s="23" t="s">
        <v>51</v>
      </c>
      <c r="AB28" s="24" t="str">
        <f t="shared" si="13"/>
        <v>Landsbygdskommuner nära större städer</v>
      </c>
      <c r="AC28" s="23" t="str">
        <f t="shared" si="14"/>
        <v>Landsbygdskommuner</v>
      </c>
      <c r="AD28" s="25"/>
    </row>
    <row r="29" spans="2:30" x14ac:dyDescent="0.2">
      <c r="B29" s="1">
        <v>191</v>
      </c>
      <c r="C29" s="1" t="s">
        <v>72</v>
      </c>
      <c r="D29" s="17">
        <v>49537</v>
      </c>
      <c r="E29" s="17">
        <v>40021</v>
      </c>
      <c r="F29" s="18">
        <f t="shared" si="7"/>
        <v>19.209883521408241</v>
      </c>
      <c r="G29" s="18">
        <f t="shared" si="8"/>
        <v>80.790116478591756</v>
      </c>
      <c r="H29" s="1" t="str">
        <f t="shared" si="9"/>
        <v/>
      </c>
      <c r="I29" s="1">
        <f t="shared" si="10"/>
        <v>1</v>
      </c>
      <c r="J29" s="1">
        <v>1</v>
      </c>
      <c r="K29" s="19">
        <v>1</v>
      </c>
      <c r="L29" s="1" t="str">
        <f t="shared" si="15"/>
        <v/>
      </c>
      <c r="M29" s="4">
        <f t="shared" si="11"/>
        <v>3</v>
      </c>
      <c r="N29" s="4" t="str">
        <f t="shared" si="12"/>
        <v>Storstadskommuner</v>
      </c>
      <c r="O29" s="20">
        <v>3</v>
      </c>
      <c r="P29" s="1">
        <v>191</v>
      </c>
      <c r="Q29" s="1" t="s">
        <v>72</v>
      </c>
      <c r="R29" s="1">
        <v>49537</v>
      </c>
      <c r="S29" s="21">
        <f t="shared" si="1"/>
        <v>100</v>
      </c>
      <c r="T29" s="21" t="str">
        <f t="shared" si="2"/>
        <v/>
      </c>
      <c r="U29" s="22">
        <v>14.571932091164181</v>
      </c>
      <c r="V29" s="1" t="str">
        <f t="shared" si="3"/>
        <v/>
      </c>
      <c r="W29" s="1" t="str">
        <f t="shared" si="4"/>
        <v/>
      </c>
      <c r="X29" s="4">
        <f t="shared" si="5"/>
        <v>30</v>
      </c>
      <c r="Y29" s="4" t="str">
        <f t="shared" si="6"/>
        <v>Storstadskommuner</v>
      </c>
      <c r="Z29" s="23">
        <v>30</v>
      </c>
      <c r="AA29" s="23" t="s">
        <v>41</v>
      </c>
      <c r="AB29" s="24" t="str">
        <f t="shared" si="13"/>
        <v>Storstadskommuner</v>
      </c>
      <c r="AC29" s="23" t="str">
        <f t="shared" si="14"/>
        <v>Storstadskommuner</v>
      </c>
      <c r="AD29" s="25"/>
    </row>
    <row r="30" spans="2:30" x14ac:dyDescent="0.2">
      <c r="B30" s="1">
        <v>192</v>
      </c>
      <c r="C30" s="1" t="s">
        <v>73</v>
      </c>
      <c r="D30" s="17">
        <v>28811</v>
      </c>
      <c r="E30" s="17">
        <v>14350</v>
      </c>
      <c r="F30" s="18">
        <f t="shared" si="7"/>
        <v>50.192634757557876</v>
      </c>
      <c r="G30" s="18">
        <f t="shared" si="8"/>
        <v>49.807365242442124</v>
      </c>
      <c r="H30" s="1">
        <f t="shared" si="9"/>
        <v>1</v>
      </c>
      <c r="I30" s="1" t="str">
        <f t="shared" si="10"/>
        <v/>
      </c>
      <c r="K30" s="19"/>
      <c r="L30" s="1" t="str">
        <f t="shared" si="15"/>
        <v/>
      </c>
      <c r="M30" s="4">
        <f t="shared" si="11"/>
        <v>1</v>
      </c>
      <c r="N30" s="4" t="str">
        <f t="shared" si="12"/>
        <v>Landsbygdskommuner</v>
      </c>
      <c r="O30" s="20">
        <v>2</v>
      </c>
      <c r="P30" s="1">
        <v>192</v>
      </c>
      <c r="Q30" s="1" t="s">
        <v>73</v>
      </c>
      <c r="R30" s="1">
        <v>28784</v>
      </c>
      <c r="S30" s="21">
        <f t="shared" si="1"/>
        <v>99.906285793620498</v>
      </c>
      <c r="T30" s="21">
        <f t="shared" si="2"/>
        <v>1</v>
      </c>
      <c r="U30" s="22">
        <v>24.398840896728125</v>
      </c>
      <c r="V30" s="1" t="str">
        <f t="shared" si="3"/>
        <v/>
      </c>
      <c r="W30" s="1" t="str">
        <f t="shared" si="4"/>
        <v/>
      </c>
      <c r="X30" s="4">
        <f t="shared" si="5"/>
        <v>11</v>
      </c>
      <c r="Y30" s="4" t="str">
        <f t="shared" si="6"/>
        <v>Tätortsnära landsbygdskommuner</v>
      </c>
      <c r="Z30" s="23">
        <v>21</v>
      </c>
      <c r="AA30" s="23" t="s">
        <v>43</v>
      </c>
      <c r="AB30" s="24" t="str">
        <f t="shared" si="13"/>
        <v>Landsbygdskommuner nära större städer</v>
      </c>
      <c r="AC30" s="23" t="str">
        <f t="shared" si="14"/>
        <v>Landsbygdskommuner</v>
      </c>
      <c r="AD30" s="25"/>
    </row>
    <row r="31" spans="2:30" x14ac:dyDescent="0.2">
      <c r="B31" s="1">
        <v>305</v>
      </c>
      <c r="C31" s="1" t="s">
        <v>74</v>
      </c>
      <c r="D31" s="17">
        <v>22019</v>
      </c>
      <c r="E31" s="17">
        <v>15564</v>
      </c>
      <c r="F31" s="18">
        <f t="shared" si="7"/>
        <v>29.315591080430536</v>
      </c>
      <c r="G31" s="18">
        <f t="shared" si="8"/>
        <v>70.684408919569464</v>
      </c>
      <c r="H31" s="1" t="str">
        <f t="shared" si="9"/>
        <v/>
      </c>
      <c r="I31" s="1" t="str">
        <f t="shared" si="10"/>
        <v/>
      </c>
      <c r="K31" s="19"/>
      <c r="L31" s="1">
        <f t="shared" si="15"/>
        <v>1</v>
      </c>
      <c r="M31" s="4">
        <f t="shared" si="11"/>
        <v>2</v>
      </c>
      <c r="N31" s="4" t="str">
        <f t="shared" si="12"/>
        <v>Blandade kommuner</v>
      </c>
      <c r="O31" s="20">
        <v>2</v>
      </c>
      <c r="P31" s="1">
        <v>305</v>
      </c>
      <c r="Q31" s="1" t="s">
        <v>74</v>
      </c>
      <c r="R31" s="1">
        <v>22019</v>
      </c>
      <c r="S31" s="21">
        <f t="shared" si="1"/>
        <v>100</v>
      </c>
      <c r="T31" s="21">
        <f t="shared" si="2"/>
        <v>1</v>
      </c>
      <c r="U31" s="22">
        <v>22.22290219053242</v>
      </c>
      <c r="V31" s="1" t="str">
        <f t="shared" si="3"/>
        <v/>
      </c>
      <c r="W31" s="1" t="str">
        <f t="shared" si="4"/>
        <v/>
      </c>
      <c r="X31" s="4">
        <f t="shared" si="5"/>
        <v>21</v>
      </c>
      <c r="Y31" s="4" t="str">
        <f t="shared" si="6"/>
        <v>Täta blandade kommuner</v>
      </c>
      <c r="Z31" s="23">
        <v>21</v>
      </c>
      <c r="AA31" s="23" t="s">
        <v>43</v>
      </c>
      <c r="AB31" s="24" t="str">
        <f t="shared" si="13"/>
        <v>Täta kommuner nära större städer</v>
      </c>
      <c r="AC31" s="23" t="str">
        <f t="shared" si="14"/>
        <v>Täta kommuner</v>
      </c>
      <c r="AD31" s="25"/>
    </row>
    <row r="32" spans="2:30" x14ac:dyDescent="0.2">
      <c r="B32" s="1">
        <v>319</v>
      </c>
      <c r="C32" s="1" t="s">
        <v>75</v>
      </c>
      <c r="D32" s="17">
        <v>9511</v>
      </c>
      <c r="E32" s="17"/>
      <c r="F32" s="18">
        <f t="shared" si="7"/>
        <v>100</v>
      </c>
      <c r="G32" s="18">
        <f t="shared" si="8"/>
        <v>0</v>
      </c>
      <c r="H32" s="1">
        <f t="shared" si="9"/>
        <v>1</v>
      </c>
      <c r="I32" s="1" t="str">
        <f t="shared" si="10"/>
        <v/>
      </c>
      <c r="K32" s="19"/>
      <c r="L32" s="1" t="str">
        <f t="shared" si="15"/>
        <v/>
      </c>
      <c r="M32" s="4">
        <f t="shared" si="11"/>
        <v>1</v>
      </c>
      <c r="N32" s="4" t="str">
        <f t="shared" si="12"/>
        <v>Landsbygdskommuner</v>
      </c>
      <c r="O32" s="20">
        <v>2</v>
      </c>
      <c r="P32" s="1">
        <v>319</v>
      </c>
      <c r="Q32" s="1" t="s">
        <v>75</v>
      </c>
      <c r="R32" s="1">
        <v>9511</v>
      </c>
      <c r="S32" s="21">
        <f t="shared" si="1"/>
        <v>100</v>
      </c>
      <c r="T32" s="21">
        <f t="shared" si="2"/>
        <v>1</v>
      </c>
      <c r="U32" s="22">
        <v>20.101775137560018</v>
      </c>
      <c r="V32" s="1">
        <f t="shared" si="3"/>
        <v>1</v>
      </c>
      <c r="W32" s="1" t="str">
        <f t="shared" si="4"/>
        <v/>
      </c>
      <c r="X32" s="4">
        <f t="shared" si="5"/>
        <v>11</v>
      </c>
      <c r="Y32" s="4" t="str">
        <f t="shared" si="6"/>
        <v>Tätortsnära landsbygdskommuner</v>
      </c>
      <c r="Z32" s="23">
        <v>21</v>
      </c>
      <c r="AA32" s="23" t="s">
        <v>43</v>
      </c>
      <c r="AB32" s="24" t="str">
        <f t="shared" si="13"/>
        <v>Landsbygdskommuner nära större städer</v>
      </c>
      <c r="AC32" s="23" t="str">
        <f t="shared" si="14"/>
        <v>Landsbygdskommuner</v>
      </c>
      <c r="AD32" s="25"/>
    </row>
    <row r="33" spans="2:30" x14ac:dyDescent="0.2">
      <c r="B33" s="1">
        <v>330</v>
      </c>
      <c r="C33" s="1" t="s">
        <v>76</v>
      </c>
      <c r="D33" s="17">
        <v>19106</v>
      </c>
      <c r="E33" s="17">
        <v>12777</v>
      </c>
      <c r="F33" s="18">
        <f t="shared" si="7"/>
        <v>33.125719669213858</v>
      </c>
      <c r="G33" s="18">
        <f t="shared" si="8"/>
        <v>66.874280330786135</v>
      </c>
      <c r="H33" s="1" t="str">
        <f t="shared" si="9"/>
        <v/>
      </c>
      <c r="I33" s="1" t="str">
        <f t="shared" si="10"/>
        <v/>
      </c>
      <c r="K33" s="19"/>
      <c r="L33" s="1">
        <f t="shared" si="15"/>
        <v>1</v>
      </c>
      <c r="M33" s="4">
        <f t="shared" si="11"/>
        <v>2</v>
      </c>
      <c r="N33" s="4" t="str">
        <f t="shared" si="12"/>
        <v>Blandade kommuner</v>
      </c>
      <c r="O33" s="20">
        <v>2</v>
      </c>
      <c r="P33" s="1">
        <v>330</v>
      </c>
      <c r="Q33" s="1" t="s">
        <v>76</v>
      </c>
      <c r="R33" s="1">
        <v>19106</v>
      </c>
      <c r="S33" s="21">
        <f t="shared" si="1"/>
        <v>100</v>
      </c>
      <c r="T33" s="21">
        <f t="shared" si="2"/>
        <v>1</v>
      </c>
      <c r="U33" s="22">
        <v>17.708136187585051</v>
      </c>
      <c r="V33" s="1" t="str">
        <f t="shared" si="3"/>
        <v/>
      </c>
      <c r="W33" s="1" t="str">
        <f t="shared" si="4"/>
        <v/>
      </c>
      <c r="X33" s="4">
        <f t="shared" si="5"/>
        <v>21</v>
      </c>
      <c r="Y33" s="4" t="str">
        <f t="shared" si="6"/>
        <v>Täta blandade kommuner</v>
      </c>
      <c r="Z33" s="23">
        <v>21</v>
      </c>
      <c r="AA33" s="23" t="s">
        <v>43</v>
      </c>
      <c r="AB33" s="24" t="str">
        <f t="shared" si="13"/>
        <v>Täta kommuner nära större städer</v>
      </c>
      <c r="AC33" s="23" t="str">
        <f t="shared" si="14"/>
        <v>Täta kommuner</v>
      </c>
      <c r="AD33" s="25"/>
    </row>
    <row r="34" spans="2:30" x14ac:dyDescent="0.2">
      <c r="B34" s="1">
        <v>331</v>
      </c>
      <c r="C34" s="1" t="s">
        <v>77</v>
      </c>
      <c r="D34" s="17">
        <v>14101</v>
      </c>
      <c r="E34" s="17"/>
      <c r="F34" s="18">
        <f t="shared" si="7"/>
        <v>100</v>
      </c>
      <c r="G34" s="18">
        <f t="shared" si="8"/>
        <v>0</v>
      </c>
      <c r="H34" s="1">
        <f t="shared" si="9"/>
        <v>1</v>
      </c>
      <c r="I34" s="1" t="str">
        <f t="shared" si="10"/>
        <v/>
      </c>
      <c r="K34" s="19"/>
      <c r="L34" s="1" t="str">
        <f t="shared" si="15"/>
        <v/>
      </c>
      <c r="M34" s="4">
        <f t="shared" si="11"/>
        <v>1</v>
      </c>
      <c r="N34" s="4" t="str">
        <f t="shared" si="12"/>
        <v>Landsbygdskommuner</v>
      </c>
      <c r="O34" s="20">
        <v>1</v>
      </c>
      <c r="P34" s="1">
        <v>331</v>
      </c>
      <c r="Q34" s="1" t="s">
        <v>77</v>
      </c>
      <c r="R34" s="1">
        <v>11405</v>
      </c>
      <c r="S34" s="21">
        <f t="shared" si="1"/>
        <v>80.88078859655343</v>
      </c>
      <c r="T34" s="21">
        <f t="shared" si="2"/>
        <v>1</v>
      </c>
      <c r="U34" s="22">
        <v>39.930839420372081</v>
      </c>
      <c r="V34" s="1">
        <f t="shared" si="3"/>
        <v>1</v>
      </c>
      <c r="W34" s="1" t="str">
        <f t="shared" si="4"/>
        <v/>
      </c>
      <c r="X34" s="4">
        <f t="shared" si="5"/>
        <v>11</v>
      </c>
      <c r="Y34" s="4" t="str">
        <f t="shared" si="6"/>
        <v>Tätortsnära landsbygdskommuner</v>
      </c>
      <c r="Z34" s="23">
        <v>11</v>
      </c>
      <c r="AA34" s="23" t="s">
        <v>51</v>
      </c>
      <c r="AB34" s="24" t="str">
        <f t="shared" si="13"/>
        <v>Landsbygdskommuner nära större städer</v>
      </c>
      <c r="AC34" s="23" t="str">
        <f t="shared" si="14"/>
        <v>Landsbygdskommuner</v>
      </c>
      <c r="AD34" s="25"/>
    </row>
    <row r="35" spans="2:30" x14ac:dyDescent="0.2">
      <c r="B35" s="1">
        <v>360</v>
      </c>
      <c r="C35" s="1" t="s">
        <v>78</v>
      </c>
      <c r="D35" s="17">
        <v>21327</v>
      </c>
      <c r="E35" s="17">
        <v>5902</v>
      </c>
      <c r="F35" s="18">
        <f t="shared" si="7"/>
        <v>72.326159328550659</v>
      </c>
      <c r="G35" s="18">
        <f t="shared" si="8"/>
        <v>27.673840671449334</v>
      </c>
      <c r="H35" s="1">
        <f t="shared" si="9"/>
        <v>1</v>
      </c>
      <c r="I35" s="1" t="str">
        <f t="shared" si="10"/>
        <v/>
      </c>
      <c r="K35" s="19"/>
      <c r="L35" s="1" t="str">
        <f t="shared" si="15"/>
        <v/>
      </c>
      <c r="M35" s="4">
        <f t="shared" si="11"/>
        <v>1</v>
      </c>
      <c r="N35" s="4" t="str">
        <f t="shared" si="12"/>
        <v>Landsbygdskommuner</v>
      </c>
      <c r="O35" s="20">
        <v>1</v>
      </c>
      <c r="P35" s="1">
        <v>360</v>
      </c>
      <c r="Q35" s="1" t="s">
        <v>78</v>
      </c>
      <c r="R35" s="1">
        <v>20088</v>
      </c>
      <c r="S35" s="21">
        <f t="shared" si="1"/>
        <v>94.190462793641856</v>
      </c>
      <c r="T35" s="21">
        <f t="shared" si="2"/>
        <v>1</v>
      </c>
      <c r="U35" s="22">
        <v>33.73312155171066</v>
      </c>
      <c r="V35" s="1" t="str">
        <f t="shared" si="3"/>
        <v/>
      </c>
      <c r="W35" s="1" t="str">
        <f t="shared" si="4"/>
        <v/>
      </c>
      <c r="X35" s="4">
        <f t="shared" si="5"/>
        <v>11</v>
      </c>
      <c r="Y35" s="4" t="str">
        <f t="shared" si="6"/>
        <v>Tätortsnära landsbygdskommuner</v>
      </c>
      <c r="Z35" s="23">
        <v>11</v>
      </c>
      <c r="AA35" s="23" t="s">
        <v>51</v>
      </c>
      <c r="AB35" s="24" t="str">
        <f t="shared" si="13"/>
        <v>Landsbygdskommuner nära större städer</v>
      </c>
      <c r="AC35" s="23" t="str">
        <f t="shared" si="14"/>
        <v>Landsbygdskommuner</v>
      </c>
      <c r="AD35" s="25"/>
    </row>
    <row r="36" spans="2:30" x14ac:dyDescent="0.2">
      <c r="B36" s="1">
        <v>380</v>
      </c>
      <c r="C36" s="1" t="s">
        <v>79</v>
      </c>
      <c r="D36" s="17">
        <v>233839</v>
      </c>
      <c r="E36" s="17">
        <v>184117</v>
      </c>
      <c r="F36" s="18">
        <f t="shared" si="7"/>
        <v>21.263347858997005</v>
      </c>
      <c r="G36" s="18">
        <f t="shared" si="8"/>
        <v>78.736652141002992</v>
      </c>
      <c r="H36" s="1" t="str">
        <f t="shared" si="9"/>
        <v/>
      </c>
      <c r="I36" s="1" t="str">
        <f t="shared" si="10"/>
        <v/>
      </c>
      <c r="K36" s="19"/>
      <c r="L36" s="1">
        <f t="shared" si="15"/>
        <v>1</v>
      </c>
      <c r="M36" s="4">
        <f t="shared" si="11"/>
        <v>2</v>
      </c>
      <c r="N36" s="4" t="str">
        <f t="shared" si="12"/>
        <v>Blandade kommuner</v>
      </c>
      <c r="O36" s="20">
        <v>2</v>
      </c>
      <c r="P36" s="1">
        <v>380</v>
      </c>
      <c r="Q36" s="1" t="s">
        <v>79</v>
      </c>
      <c r="R36" s="1">
        <v>233833</v>
      </c>
      <c r="S36" s="21">
        <f t="shared" si="1"/>
        <v>99.997434132031017</v>
      </c>
      <c r="T36" s="21">
        <f t="shared" si="2"/>
        <v>1</v>
      </c>
      <c r="U36" s="22">
        <v>8.2231559605825666</v>
      </c>
      <c r="V36" s="1" t="str">
        <f t="shared" si="3"/>
        <v/>
      </c>
      <c r="W36" s="1" t="str">
        <f t="shared" si="4"/>
        <v/>
      </c>
      <c r="X36" s="4">
        <f t="shared" si="5"/>
        <v>21</v>
      </c>
      <c r="Y36" s="4" t="str">
        <f t="shared" si="6"/>
        <v>Täta blandade kommuner</v>
      </c>
      <c r="Z36" s="23">
        <v>21</v>
      </c>
      <c r="AA36" s="23" t="s">
        <v>43</v>
      </c>
      <c r="AB36" s="24" t="str">
        <f t="shared" si="13"/>
        <v>Täta kommuner nära större städer</v>
      </c>
      <c r="AC36" s="23" t="str">
        <f t="shared" si="14"/>
        <v>Täta kommuner</v>
      </c>
      <c r="AD36" s="25"/>
    </row>
    <row r="37" spans="2:30" x14ac:dyDescent="0.2">
      <c r="B37" s="1">
        <v>381</v>
      </c>
      <c r="C37" s="1" t="s">
        <v>80</v>
      </c>
      <c r="D37" s="17">
        <v>46240</v>
      </c>
      <c r="E37" s="17">
        <v>25043</v>
      </c>
      <c r="F37" s="18">
        <f t="shared" si="7"/>
        <v>45.841262975778548</v>
      </c>
      <c r="G37" s="18">
        <f t="shared" si="8"/>
        <v>54.158737024221452</v>
      </c>
      <c r="H37" s="1" t="str">
        <f t="shared" si="9"/>
        <v/>
      </c>
      <c r="I37" s="1" t="str">
        <f t="shared" si="10"/>
        <v/>
      </c>
      <c r="K37" s="19"/>
      <c r="L37" s="1">
        <f t="shared" si="15"/>
        <v>1</v>
      </c>
      <c r="M37" s="4">
        <f t="shared" si="11"/>
        <v>2</v>
      </c>
      <c r="N37" s="4" t="str">
        <f t="shared" si="12"/>
        <v>Blandade kommuner</v>
      </c>
      <c r="O37" s="20">
        <v>2</v>
      </c>
      <c r="P37" s="1">
        <v>381</v>
      </c>
      <c r="Q37" s="1" t="s">
        <v>80</v>
      </c>
      <c r="R37" s="1">
        <v>46157</v>
      </c>
      <c r="S37" s="21">
        <f t="shared" si="1"/>
        <v>99.8205017301038</v>
      </c>
      <c r="T37" s="21">
        <f t="shared" si="2"/>
        <v>1</v>
      </c>
      <c r="U37" s="22">
        <v>24.291224408881199</v>
      </c>
      <c r="V37" s="1" t="str">
        <f t="shared" si="3"/>
        <v/>
      </c>
      <c r="W37" s="1" t="str">
        <f t="shared" si="4"/>
        <v/>
      </c>
      <c r="X37" s="4">
        <f t="shared" si="5"/>
        <v>21</v>
      </c>
      <c r="Y37" s="4" t="str">
        <f t="shared" si="6"/>
        <v>Täta blandade kommuner</v>
      </c>
      <c r="Z37" s="23">
        <v>21</v>
      </c>
      <c r="AA37" s="23" t="s">
        <v>43</v>
      </c>
      <c r="AB37" s="24" t="str">
        <f t="shared" si="13"/>
        <v>Täta kommuner nära större städer</v>
      </c>
      <c r="AC37" s="23" t="str">
        <f t="shared" si="14"/>
        <v>Täta kommuner</v>
      </c>
      <c r="AD37" s="25"/>
    </row>
    <row r="38" spans="2:30" x14ac:dyDescent="0.2">
      <c r="B38" s="1">
        <v>382</v>
      </c>
      <c r="C38" s="1" t="s">
        <v>81</v>
      </c>
      <c r="D38" s="17">
        <v>22251</v>
      </c>
      <c r="E38" s="17"/>
      <c r="F38" s="18">
        <f t="shared" si="7"/>
        <v>100</v>
      </c>
      <c r="G38" s="18">
        <f t="shared" si="8"/>
        <v>0</v>
      </c>
      <c r="H38" s="1">
        <f t="shared" si="9"/>
        <v>1</v>
      </c>
      <c r="I38" s="1" t="str">
        <f t="shared" si="10"/>
        <v/>
      </c>
      <c r="K38" s="19"/>
      <c r="L38" s="1" t="str">
        <f t="shared" si="15"/>
        <v/>
      </c>
      <c r="M38" s="4">
        <f t="shared" si="11"/>
        <v>1</v>
      </c>
      <c r="N38" s="4" t="str">
        <f t="shared" si="12"/>
        <v>Landsbygdskommuner</v>
      </c>
      <c r="O38" s="20">
        <v>1</v>
      </c>
      <c r="P38" s="1">
        <v>382</v>
      </c>
      <c r="Q38" s="1" t="s">
        <v>81</v>
      </c>
      <c r="R38" s="1">
        <v>11970</v>
      </c>
      <c r="S38" s="21">
        <f t="shared" si="1"/>
        <v>53.795335041121753</v>
      </c>
      <c r="T38" s="21">
        <f t="shared" si="2"/>
        <v>1</v>
      </c>
      <c r="U38" s="22">
        <v>42.643837761692815</v>
      </c>
      <c r="V38" s="1">
        <f t="shared" si="3"/>
        <v>1</v>
      </c>
      <c r="W38" s="1" t="str">
        <f t="shared" si="4"/>
        <v/>
      </c>
      <c r="X38" s="4">
        <f t="shared" si="5"/>
        <v>11</v>
      </c>
      <c r="Y38" s="4" t="str">
        <f t="shared" si="6"/>
        <v>Tätortsnära landsbygdskommuner</v>
      </c>
      <c r="Z38" s="23">
        <v>11</v>
      </c>
      <c r="AA38" s="23" t="s">
        <v>51</v>
      </c>
      <c r="AB38" s="24" t="str">
        <f t="shared" si="13"/>
        <v>Landsbygdskommuner nära större städer</v>
      </c>
      <c r="AC38" s="23" t="str">
        <f t="shared" si="14"/>
        <v>Landsbygdskommuner</v>
      </c>
      <c r="AD38" s="25"/>
    </row>
    <row r="39" spans="2:30" x14ac:dyDescent="0.2">
      <c r="B39" s="1">
        <v>428</v>
      </c>
      <c r="C39" s="1" t="s">
        <v>82</v>
      </c>
      <c r="D39" s="17">
        <v>9144</v>
      </c>
      <c r="E39" s="17"/>
      <c r="F39" s="18">
        <f t="shared" si="7"/>
        <v>100</v>
      </c>
      <c r="G39" s="18">
        <f t="shared" si="8"/>
        <v>0</v>
      </c>
      <c r="H39" s="1">
        <f t="shared" si="9"/>
        <v>1</v>
      </c>
      <c r="I39" s="1" t="str">
        <f t="shared" si="10"/>
        <v/>
      </c>
      <c r="K39" s="19"/>
      <c r="L39" s="1" t="str">
        <f t="shared" si="15"/>
        <v/>
      </c>
      <c r="M39" s="4">
        <f t="shared" si="11"/>
        <v>1</v>
      </c>
      <c r="N39" s="4" t="str">
        <f t="shared" si="12"/>
        <v>Landsbygdskommuner</v>
      </c>
      <c r="O39" s="20">
        <v>1</v>
      </c>
      <c r="P39" s="1">
        <v>428</v>
      </c>
      <c r="Q39" s="1" t="s">
        <v>82</v>
      </c>
      <c r="R39" s="1">
        <v>3057</v>
      </c>
      <c r="S39" s="21">
        <f t="shared" si="1"/>
        <v>33.431758530183728</v>
      </c>
      <c r="T39" s="21" t="str">
        <f t="shared" si="2"/>
        <v/>
      </c>
      <c r="U39" s="22">
        <v>46.465693350831152</v>
      </c>
      <c r="V39" s="1">
        <f t="shared" si="3"/>
        <v>1</v>
      </c>
      <c r="W39" s="1" t="str">
        <f t="shared" si="4"/>
        <v/>
      </c>
      <c r="X39" s="4">
        <f t="shared" si="5"/>
        <v>12</v>
      </c>
      <c r="Y39" s="4" t="str">
        <f t="shared" si="6"/>
        <v>Glesa landsbygdskommuner</v>
      </c>
      <c r="Z39" s="23">
        <v>12</v>
      </c>
      <c r="AA39" s="23" t="s">
        <v>83</v>
      </c>
      <c r="AB39" s="24" t="str">
        <f t="shared" si="13"/>
        <v>Landsbygdskommuner avlägset belägna</v>
      </c>
      <c r="AC39" s="23" t="str">
        <f t="shared" si="14"/>
        <v>Landsbygdskommuner</v>
      </c>
      <c r="AD39" s="25"/>
    </row>
    <row r="40" spans="2:30" x14ac:dyDescent="0.2">
      <c r="B40" s="1">
        <v>461</v>
      </c>
      <c r="C40" s="1" t="s">
        <v>85</v>
      </c>
      <c r="D40" s="17">
        <v>11421</v>
      </c>
      <c r="E40" s="17">
        <v>6316</v>
      </c>
      <c r="F40" s="18">
        <f t="shared" si="7"/>
        <v>44.698362665265741</v>
      </c>
      <c r="G40" s="18">
        <f t="shared" si="8"/>
        <v>55.301637334734266</v>
      </c>
      <c r="H40" s="1" t="str">
        <f t="shared" si="9"/>
        <v/>
      </c>
      <c r="I40" s="1" t="str">
        <f t="shared" si="10"/>
        <v/>
      </c>
      <c r="K40" s="19"/>
      <c r="L40" s="1">
        <f t="shared" si="15"/>
        <v>1</v>
      </c>
      <c r="M40" s="4">
        <f t="shared" si="11"/>
        <v>2</v>
      </c>
      <c r="N40" s="4" t="str">
        <f t="shared" si="12"/>
        <v>Blandade kommuner</v>
      </c>
      <c r="O40" s="20">
        <v>2</v>
      </c>
      <c r="P40" s="1">
        <v>461</v>
      </c>
      <c r="Q40" s="1" t="s">
        <v>85</v>
      </c>
      <c r="R40" s="1">
        <v>11420</v>
      </c>
      <c r="S40" s="21">
        <f t="shared" si="1"/>
        <v>99.991244199282022</v>
      </c>
      <c r="T40" s="21">
        <f t="shared" si="2"/>
        <v>1</v>
      </c>
      <c r="U40" s="22">
        <v>31.895696523947112</v>
      </c>
      <c r="V40" s="1" t="str">
        <f t="shared" si="3"/>
        <v/>
      </c>
      <c r="W40" s="1" t="str">
        <f t="shared" si="4"/>
        <v/>
      </c>
      <c r="X40" s="4">
        <f t="shared" si="5"/>
        <v>21</v>
      </c>
      <c r="Y40" s="4" t="str">
        <f t="shared" si="6"/>
        <v>Täta blandade kommuner</v>
      </c>
      <c r="Z40" s="23">
        <v>21</v>
      </c>
      <c r="AA40" s="23" t="s">
        <v>43</v>
      </c>
      <c r="AB40" s="24" t="str">
        <f t="shared" si="13"/>
        <v>Täta kommuner nära större städer</v>
      </c>
      <c r="AC40" s="23" t="str">
        <f t="shared" si="14"/>
        <v>Täta kommuner</v>
      </c>
      <c r="AD40" s="25"/>
    </row>
    <row r="41" spans="2:30" x14ac:dyDescent="0.2">
      <c r="B41" s="1">
        <v>480</v>
      </c>
      <c r="C41" s="1" t="s">
        <v>86</v>
      </c>
      <c r="D41" s="17">
        <v>57071</v>
      </c>
      <c r="E41" s="17">
        <v>37839</v>
      </c>
      <c r="F41" s="18">
        <f t="shared" si="7"/>
        <v>33.698375707452122</v>
      </c>
      <c r="G41" s="18">
        <f t="shared" si="8"/>
        <v>66.301624292547885</v>
      </c>
      <c r="H41" s="1" t="str">
        <f t="shared" si="9"/>
        <v/>
      </c>
      <c r="I41" s="1" t="str">
        <f t="shared" si="10"/>
        <v/>
      </c>
      <c r="K41" s="19"/>
      <c r="L41" s="1">
        <f t="shared" si="15"/>
        <v>1</v>
      </c>
      <c r="M41" s="4">
        <f t="shared" si="11"/>
        <v>2</v>
      </c>
      <c r="N41" s="4" t="str">
        <f t="shared" si="12"/>
        <v>Blandade kommuner</v>
      </c>
      <c r="O41" s="20">
        <v>2</v>
      </c>
      <c r="P41" s="1">
        <v>480</v>
      </c>
      <c r="Q41" s="1" t="s">
        <v>86</v>
      </c>
      <c r="R41" s="1">
        <v>55145</v>
      </c>
      <c r="S41" s="21">
        <f t="shared" si="1"/>
        <v>96.625256259746635</v>
      </c>
      <c r="T41" s="21">
        <f t="shared" si="2"/>
        <v>1</v>
      </c>
      <c r="U41" s="22">
        <v>38.965571793209392</v>
      </c>
      <c r="V41" s="1" t="str">
        <f t="shared" si="3"/>
        <v/>
      </c>
      <c r="W41" s="1" t="str">
        <f t="shared" si="4"/>
        <v/>
      </c>
      <c r="X41" s="4">
        <f t="shared" si="5"/>
        <v>21</v>
      </c>
      <c r="Y41" s="4" t="str">
        <f t="shared" si="6"/>
        <v>Täta blandade kommuner</v>
      </c>
      <c r="Z41" s="23">
        <v>21</v>
      </c>
      <c r="AA41" s="23" t="s">
        <v>43</v>
      </c>
      <c r="AB41" s="24" t="str">
        <f t="shared" si="13"/>
        <v>Täta kommuner nära större städer</v>
      </c>
      <c r="AC41" s="23" t="str">
        <f t="shared" si="14"/>
        <v>Täta kommuner</v>
      </c>
      <c r="AD41" s="25"/>
    </row>
    <row r="42" spans="2:30" x14ac:dyDescent="0.2">
      <c r="B42" s="1">
        <v>481</v>
      </c>
      <c r="C42" s="1" t="s">
        <v>87</v>
      </c>
      <c r="D42" s="17">
        <v>11995</v>
      </c>
      <c r="E42" s="17">
        <v>11078</v>
      </c>
      <c r="F42" s="18">
        <f t="shared" si="7"/>
        <v>7.6448520216756979</v>
      </c>
      <c r="G42" s="18">
        <f t="shared" si="8"/>
        <v>92.355147978324297</v>
      </c>
      <c r="H42" s="1" t="str">
        <f t="shared" si="9"/>
        <v/>
      </c>
      <c r="I42" s="1">
        <f t="shared" si="10"/>
        <v>1</v>
      </c>
      <c r="K42" s="19"/>
      <c r="L42" s="1">
        <f t="shared" si="15"/>
        <v>1</v>
      </c>
      <c r="M42" s="4">
        <f t="shared" si="11"/>
        <v>2</v>
      </c>
      <c r="N42" s="4" t="str">
        <f t="shared" si="12"/>
        <v>Blandade kommuner</v>
      </c>
      <c r="O42" s="20">
        <v>2</v>
      </c>
      <c r="P42" s="1">
        <v>481</v>
      </c>
      <c r="Q42" s="1" t="s">
        <v>87</v>
      </c>
      <c r="R42" s="1">
        <v>6257</v>
      </c>
      <c r="S42" s="21">
        <f t="shared" si="1"/>
        <v>52.163401417257191</v>
      </c>
      <c r="T42" s="21">
        <f t="shared" si="2"/>
        <v>1</v>
      </c>
      <c r="U42" s="22">
        <v>44.841483951646516</v>
      </c>
      <c r="V42" s="1" t="str">
        <f t="shared" si="3"/>
        <v/>
      </c>
      <c r="W42" s="1" t="str">
        <f t="shared" si="4"/>
        <v/>
      </c>
      <c r="X42" s="4">
        <f t="shared" si="5"/>
        <v>21</v>
      </c>
      <c r="Y42" s="4" t="str">
        <f t="shared" si="6"/>
        <v>Täta blandade kommuner</v>
      </c>
      <c r="Z42" s="23">
        <v>21</v>
      </c>
      <c r="AA42" s="23" t="s">
        <v>43</v>
      </c>
      <c r="AB42" s="24" t="str">
        <f t="shared" si="13"/>
        <v>Täta kommuner nära större städer</v>
      </c>
      <c r="AC42" s="23" t="str">
        <f t="shared" si="14"/>
        <v>Täta kommuner</v>
      </c>
      <c r="AD42" s="25"/>
    </row>
    <row r="43" spans="2:30" x14ac:dyDescent="0.2">
      <c r="B43" s="1">
        <v>482</v>
      </c>
      <c r="C43" s="1" t="s">
        <v>88</v>
      </c>
      <c r="D43" s="17">
        <v>16431</v>
      </c>
      <c r="E43" s="17">
        <v>6098</v>
      </c>
      <c r="F43" s="18">
        <f t="shared" si="7"/>
        <v>62.88722536668493</v>
      </c>
      <c r="G43" s="18">
        <f t="shared" si="8"/>
        <v>37.112774633315077</v>
      </c>
      <c r="H43" s="1">
        <f t="shared" si="9"/>
        <v>1</v>
      </c>
      <c r="I43" s="1" t="str">
        <f t="shared" si="10"/>
        <v/>
      </c>
      <c r="K43" s="19"/>
      <c r="L43" s="1" t="str">
        <f t="shared" si="15"/>
        <v/>
      </c>
      <c r="M43" s="4">
        <f t="shared" si="11"/>
        <v>1</v>
      </c>
      <c r="N43" s="4" t="str">
        <f t="shared" si="12"/>
        <v>Landsbygdskommuner</v>
      </c>
      <c r="O43" s="20">
        <v>1</v>
      </c>
      <c r="P43" s="1">
        <v>482</v>
      </c>
      <c r="Q43" s="1" t="s">
        <v>88</v>
      </c>
      <c r="R43" s="1">
        <v>15473</v>
      </c>
      <c r="S43" s="21">
        <f t="shared" si="1"/>
        <v>94.169557543667466</v>
      </c>
      <c r="T43" s="21">
        <f t="shared" si="2"/>
        <v>1</v>
      </c>
      <c r="U43" s="22">
        <v>33.04040837441422</v>
      </c>
      <c r="V43" s="1" t="str">
        <f t="shared" si="3"/>
        <v/>
      </c>
      <c r="W43" s="1" t="str">
        <f t="shared" si="4"/>
        <v/>
      </c>
      <c r="X43" s="4">
        <f t="shared" si="5"/>
        <v>11</v>
      </c>
      <c r="Y43" s="4" t="str">
        <f t="shared" si="6"/>
        <v>Tätortsnära landsbygdskommuner</v>
      </c>
      <c r="Z43" s="23">
        <v>11</v>
      </c>
      <c r="AA43" s="23" t="s">
        <v>51</v>
      </c>
      <c r="AB43" s="24" t="str">
        <f t="shared" si="13"/>
        <v>Landsbygdskommuner nära större städer</v>
      </c>
      <c r="AC43" s="23" t="str">
        <f t="shared" si="14"/>
        <v>Landsbygdskommuner</v>
      </c>
      <c r="AD43" s="25"/>
    </row>
    <row r="44" spans="2:30" x14ac:dyDescent="0.2">
      <c r="B44" s="1">
        <v>483</v>
      </c>
      <c r="C44" s="1" t="s">
        <v>89</v>
      </c>
      <c r="D44" s="17">
        <v>34765</v>
      </c>
      <c r="E44" s="17">
        <v>23636</v>
      </c>
      <c r="F44" s="18">
        <f t="shared" si="7"/>
        <v>32.012081116065005</v>
      </c>
      <c r="G44" s="18">
        <f t="shared" si="8"/>
        <v>67.987918883934995</v>
      </c>
      <c r="H44" s="1" t="str">
        <f t="shared" si="9"/>
        <v/>
      </c>
      <c r="I44" s="1" t="str">
        <f t="shared" si="10"/>
        <v/>
      </c>
      <c r="K44" s="19"/>
      <c r="L44" s="1">
        <f t="shared" si="15"/>
        <v>1</v>
      </c>
      <c r="M44" s="4">
        <f t="shared" si="11"/>
        <v>2</v>
      </c>
      <c r="N44" s="4" t="str">
        <f t="shared" si="12"/>
        <v>Blandade kommuner</v>
      </c>
      <c r="O44" s="20">
        <v>2</v>
      </c>
      <c r="P44" s="1">
        <v>483</v>
      </c>
      <c r="Q44" s="1" t="s">
        <v>89</v>
      </c>
      <c r="R44" s="1">
        <v>34714</v>
      </c>
      <c r="S44" s="21">
        <f t="shared" si="1"/>
        <v>99.853300733496326</v>
      </c>
      <c r="T44" s="21">
        <f t="shared" si="2"/>
        <v>1</v>
      </c>
      <c r="U44" s="22">
        <v>36.794676158972145</v>
      </c>
      <c r="V44" s="1" t="str">
        <f t="shared" si="3"/>
        <v/>
      </c>
      <c r="W44" s="1" t="str">
        <f t="shared" si="4"/>
        <v/>
      </c>
      <c r="X44" s="4">
        <f t="shared" si="5"/>
        <v>21</v>
      </c>
      <c r="Y44" s="4" t="str">
        <f t="shared" si="6"/>
        <v>Täta blandade kommuner</v>
      </c>
      <c r="Z44" s="23">
        <v>21</v>
      </c>
      <c r="AA44" s="23" t="s">
        <v>43</v>
      </c>
      <c r="AB44" s="24" t="str">
        <f t="shared" si="13"/>
        <v>Täta kommuner nära större städer</v>
      </c>
      <c r="AC44" s="23" t="str">
        <f t="shared" si="14"/>
        <v>Täta kommuner</v>
      </c>
      <c r="AD44" s="25"/>
    </row>
    <row r="45" spans="2:30" x14ac:dyDescent="0.2">
      <c r="B45" s="1">
        <v>484</v>
      </c>
      <c r="C45" s="1" t="s">
        <v>90</v>
      </c>
      <c r="D45" s="17">
        <v>106975</v>
      </c>
      <c r="E45" s="17">
        <v>82350</v>
      </c>
      <c r="F45" s="18">
        <f t="shared" si="7"/>
        <v>23.019397055386772</v>
      </c>
      <c r="G45" s="18">
        <f t="shared" si="8"/>
        <v>76.980602944613224</v>
      </c>
      <c r="H45" s="1" t="str">
        <f t="shared" si="9"/>
        <v/>
      </c>
      <c r="I45" s="1" t="str">
        <f t="shared" si="10"/>
        <v/>
      </c>
      <c r="K45" s="19"/>
      <c r="L45" s="1">
        <f t="shared" si="15"/>
        <v>1</v>
      </c>
      <c r="M45" s="4">
        <f t="shared" si="11"/>
        <v>2</v>
      </c>
      <c r="N45" s="4" t="str">
        <f t="shared" si="12"/>
        <v>Blandade kommuner</v>
      </c>
      <c r="O45" s="20">
        <v>2</v>
      </c>
      <c r="P45" s="1">
        <v>484</v>
      </c>
      <c r="Q45" s="1" t="s">
        <v>90</v>
      </c>
      <c r="R45" s="1">
        <v>106975</v>
      </c>
      <c r="S45" s="21">
        <f t="shared" si="1"/>
        <v>100</v>
      </c>
      <c r="T45" s="21">
        <f t="shared" si="2"/>
        <v>1</v>
      </c>
      <c r="U45" s="22">
        <v>6.2487856975928953</v>
      </c>
      <c r="V45" s="1" t="str">
        <f t="shared" si="3"/>
        <v/>
      </c>
      <c r="W45" s="1" t="str">
        <f t="shared" si="4"/>
        <v/>
      </c>
      <c r="X45" s="4">
        <f t="shared" si="5"/>
        <v>21</v>
      </c>
      <c r="Y45" s="4" t="str">
        <f t="shared" si="6"/>
        <v>Täta blandade kommuner</v>
      </c>
      <c r="Z45" s="23">
        <v>21</v>
      </c>
      <c r="AA45" s="23" t="s">
        <v>43</v>
      </c>
      <c r="AB45" s="24" t="str">
        <f t="shared" si="13"/>
        <v>Täta kommuner nära större städer</v>
      </c>
      <c r="AC45" s="23" t="str">
        <f t="shared" si="14"/>
        <v>Täta kommuner</v>
      </c>
      <c r="AD45" s="25"/>
    </row>
    <row r="46" spans="2:30" s="27" customFormat="1" x14ac:dyDescent="0.2">
      <c r="B46" s="27">
        <v>486</v>
      </c>
      <c r="C46" s="27" t="s">
        <v>91</v>
      </c>
      <c r="D46" s="97">
        <v>37290</v>
      </c>
      <c r="E46" s="97">
        <v>22109</v>
      </c>
      <c r="F46" s="98">
        <f t="shared" si="7"/>
        <v>40.710646285867526</v>
      </c>
      <c r="G46" s="98">
        <f t="shared" si="8"/>
        <v>59.289353714132474</v>
      </c>
      <c r="H46" s="27" t="str">
        <f t="shared" si="9"/>
        <v/>
      </c>
      <c r="I46" s="27" t="str">
        <f t="shared" si="10"/>
        <v/>
      </c>
      <c r="L46" s="27">
        <f t="shared" si="15"/>
        <v>1</v>
      </c>
      <c r="M46" s="27">
        <f t="shared" si="11"/>
        <v>2</v>
      </c>
      <c r="N46" s="27" t="str">
        <f t="shared" si="12"/>
        <v>Blandade kommuner</v>
      </c>
      <c r="O46" s="99">
        <v>1</v>
      </c>
      <c r="P46" s="27">
        <v>486</v>
      </c>
      <c r="Q46" s="27" t="s">
        <v>91</v>
      </c>
      <c r="R46" s="27">
        <v>37274</v>
      </c>
      <c r="S46" s="100">
        <f t="shared" si="1"/>
        <v>99.957093054438189</v>
      </c>
      <c r="T46" s="100">
        <f t="shared" si="2"/>
        <v>1</v>
      </c>
      <c r="U46" s="28">
        <v>23.587992759452938</v>
      </c>
      <c r="V46" s="27" t="str">
        <f t="shared" si="3"/>
        <v/>
      </c>
      <c r="W46" s="27" t="str">
        <f t="shared" si="4"/>
        <v/>
      </c>
      <c r="X46" s="27">
        <f t="shared" si="5"/>
        <v>21</v>
      </c>
      <c r="Y46" s="27" t="str">
        <f t="shared" si="6"/>
        <v>Täta blandade kommuner</v>
      </c>
      <c r="Z46" s="27">
        <v>11</v>
      </c>
      <c r="AA46" s="27" t="s">
        <v>51</v>
      </c>
      <c r="AB46" s="24" t="str">
        <f t="shared" si="13"/>
        <v>Täta kommuner nära större städer</v>
      </c>
      <c r="AC46" s="23" t="str">
        <f t="shared" si="14"/>
        <v>Täta kommuner</v>
      </c>
      <c r="AD46" s="101"/>
    </row>
    <row r="47" spans="2:30" x14ac:dyDescent="0.2">
      <c r="B47" s="1">
        <v>488</v>
      </c>
      <c r="C47" s="1" t="s">
        <v>92</v>
      </c>
      <c r="D47" s="17">
        <v>14309</v>
      </c>
      <c r="E47" s="17">
        <v>5443</v>
      </c>
      <c r="F47" s="18">
        <f t="shared" si="7"/>
        <v>61.961003564190364</v>
      </c>
      <c r="G47" s="18">
        <f t="shared" si="8"/>
        <v>38.038996435809629</v>
      </c>
      <c r="H47" s="1">
        <f t="shared" si="9"/>
        <v>1</v>
      </c>
      <c r="I47" s="1" t="str">
        <f t="shared" si="10"/>
        <v/>
      </c>
      <c r="K47" s="19"/>
      <c r="L47" s="1" t="str">
        <f t="shared" si="15"/>
        <v/>
      </c>
      <c r="M47" s="4">
        <f t="shared" si="11"/>
        <v>1</v>
      </c>
      <c r="N47" s="4" t="str">
        <f t="shared" si="12"/>
        <v>Landsbygdskommuner</v>
      </c>
      <c r="O47" s="20">
        <v>1</v>
      </c>
      <c r="P47" s="1">
        <v>488</v>
      </c>
      <c r="Q47" s="1" t="s">
        <v>92</v>
      </c>
      <c r="R47" s="1">
        <v>14305</v>
      </c>
      <c r="S47" s="21">
        <f t="shared" si="1"/>
        <v>99.972045565727868</v>
      </c>
      <c r="T47" s="21">
        <f t="shared" si="2"/>
        <v>1</v>
      </c>
      <c r="U47" s="22">
        <v>25.327763798606743</v>
      </c>
      <c r="V47" s="1" t="str">
        <f t="shared" si="3"/>
        <v/>
      </c>
      <c r="W47" s="1" t="str">
        <f t="shared" si="4"/>
        <v/>
      </c>
      <c r="X47" s="4">
        <f t="shared" si="5"/>
        <v>11</v>
      </c>
      <c r="Y47" s="4" t="str">
        <f t="shared" si="6"/>
        <v>Tätortsnära landsbygdskommuner</v>
      </c>
      <c r="Z47" s="23">
        <v>11</v>
      </c>
      <c r="AA47" s="23" t="s">
        <v>51</v>
      </c>
      <c r="AB47" s="24" t="str">
        <f t="shared" si="13"/>
        <v>Landsbygdskommuner nära större städer</v>
      </c>
      <c r="AC47" s="23" t="str">
        <f t="shared" si="14"/>
        <v>Landsbygdskommuner</v>
      </c>
      <c r="AD47" s="25"/>
    </row>
    <row r="48" spans="2:30" x14ac:dyDescent="0.2">
      <c r="B48" s="1">
        <v>509</v>
      </c>
      <c r="C48" s="1" t="s">
        <v>93</v>
      </c>
      <c r="D48" s="17">
        <v>5338</v>
      </c>
      <c r="E48" s="17"/>
      <c r="F48" s="18">
        <f t="shared" si="7"/>
        <v>100</v>
      </c>
      <c r="G48" s="18">
        <f t="shared" si="8"/>
        <v>0</v>
      </c>
      <c r="H48" s="1">
        <f t="shared" si="9"/>
        <v>1</v>
      </c>
      <c r="I48" s="1" t="str">
        <f t="shared" si="10"/>
        <v/>
      </c>
      <c r="K48" s="19"/>
      <c r="L48" s="1" t="str">
        <f t="shared" si="15"/>
        <v/>
      </c>
      <c r="M48" s="4">
        <f t="shared" si="11"/>
        <v>1</v>
      </c>
      <c r="N48" s="4" t="str">
        <f t="shared" si="12"/>
        <v>Landsbygdskommuner</v>
      </c>
      <c r="O48" s="20">
        <v>1</v>
      </c>
      <c r="P48" s="1">
        <v>509</v>
      </c>
      <c r="Q48" s="1" t="s">
        <v>93</v>
      </c>
      <c r="R48" s="1">
        <v>5194</v>
      </c>
      <c r="S48" s="21">
        <f t="shared" si="1"/>
        <v>97.3023604346197</v>
      </c>
      <c r="T48" s="21">
        <f t="shared" si="2"/>
        <v>1</v>
      </c>
      <c r="U48" s="22">
        <v>37.969536030972897</v>
      </c>
      <c r="V48" s="1">
        <f t="shared" si="3"/>
        <v>1</v>
      </c>
      <c r="W48" s="1" t="str">
        <f t="shared" si="4"/>
        <v/>
      </c>
      <c r="X48" s="4">
        <f t="shared" si="5"/>
        <v>11</v>
      </c>
      <c r="Y48" s="4" t="str">
        <f t="shared" si="6"/>
        <v>Tätortsnära landsbygdskommuner</v>
      </c>
      <c r="Z48" s="23">
        <v>11</v>
      </c>
      <c r="AA48" s="23" t="s">
        <v>51</v>
      </c>
      <c r="AB48" s="24" t="str">
        <f t="shared" si="13"/>
        <v>Landsbygdskommuner nära större städer</v>
      </c>
      <c r="AC48" s="23" t="str">
        <f t="shared" si="14"/>
        <v>Landsbygdskommuner</v>
      </c>
      <c r="AD48" s="25"/>
    </row>
    <row r="49" spans="2:30" x14ac:dyDescent="0.2">
      <c r="B49" s="1">
        <v>512</v>
      </c>
      <c r="C49" s="1" t="s">
        <v>94</v>
      </c>
      <c r="D49" s="17">
        <v>3726</v>
      </c>
      <c r="E49" s="17"/>
      <c r="F49" s="18">
        <f t="shared" si="7"/>
        <v>100</v>
      </c>
      <c r="G49" s="18">
        <f t="shared" si="8"/>
        <v>0</v>
      </c>
      <c r="H49" s="1">
        <f t="shared" si="9"/>
        <v>1</v>
      </c>
      <c r="I49" s="1" t="str">
        <f t="shared" si="10"/>
        <v/>
      </c>
      <c r="K49" s="19"/>
      <c r="L49" s="1" t="str">
        <f t="shared" si="15"/>
        <v/>
      </c>
      <c r="M49" s="4">
        <f t="shared" si="11"/>
        <v>1</v>
      </c>
      <c r="N49" s="4" t="str">
        <f t="shared" si="12"/>
        <v>Landsbygdskommuner</v>
      </c>
      <c r="O49" s="20">
        <v>1</v>
      </c>
      <c r="P49" s="1">
        <v>512</v>
      </c>
      <c r="Q49" s="1" t="s">
        <v>94</v>
      </c>
      <c r="R49" s="1">
        <v>0</v>
      </c>
      <c r="S49" s="21">
        <f t="shared" si="1"/>
        <v>0</v>
      </c>
      <c r="T49" s="21" t="str">
        <f t="shared" si="2"/>
        <v/>
      </c>
      <c r="U49" s="22">
        <v>62.758382537126501</v>
      </c>
      <c r="V49" s="1">
        <f t="shared" si="3"/>
        <v>1</v>
      </c>
      <c r="W49" s="1" t="str">
        <f t="shared" si="4"/>
        <v/>
      </c>
      <c r="X49" s="4">
        <f t="shared" si="5"/>
        <v>12</v>
      </c>
      <c r="Y49" s="4" t="str">
        <f t="shared" si="6"/>
        <v>Glesa landsbygdskommuner</v>
      </c>
      <c r="Z49" s="23">
        <v>12</v>
      </c>
      <c r="AA49" s="23" t="s">
        <v>83</v>
      </c>
      <c r="AB49" s="24" t="str">
        <f t="shared" si="13"/>
        <v>Landsbygdskommuner avlägset belägna</v>
      </c>
      <c r="AC49" s="23" t="str">
        <f t="shared" si="14"/>
        <v>Landsbygdskommuner</v>
      </c>
      <c r="AD49" s="25"/>
    </row>
    <row r="50" spans="2:30" x14ac:dyDescent="0.2">
      <c r="B50" s="1">
        <v>513</v>
      </c>
      <c r="C50" s="1" t="s">
        <v>95</v>
      </c>
      <c r="D50" s="17">
        <v>9991</v>
      </c>
      <c r="E50" s="17"/>
      <c r="F50" s="18">
        <f t="shared" si="7"/>
        <v>100</v>
      </c>
      <c r="G50" s="18">
        <f t="shared" si="8"/>
        <v>0</v>
      </c>
      <c r="H50" s="1">
        <f t="shared" si="9"/>
        <v>1</v>
      </c>
      <c r="I50" s="1" t="str">
        <f t="shared" si="10"/>
        <v/>
      </c>
      <c r="K50" s="19"/>
      <c r="L50" s="1" t="str">
        <f t="shared" si="15"/>
        <v/>
      </c>
      <c r="M50" s="4">
        <f t="shared" si="11"/>
        <v>1</v>
      </c>
      <c r="N50" s="4" t="str">
        <f t="shared" si="12"/>
        <v>Landsbygdskommuner</v>
      </c>
      <c r="O50" s="20">
        <v>1</v>
      </c>
      <c r="P50" s="1">
        <v>513</v>
      </c>
      <c r="Q50" s="1" t="s">
        <v>95</v>
      </c>
      <c r="R50" s="1">
        <v>8263</v>
      </c>
      <c r="S50" s="21">
        <f t="shared" si="1"/>
        <v>82.704433990591525</v>
      </c>
      <c r="T50" s="21">
        <f t="shared" si="2"/>
        <v>1</v>
      </c>
      <c r="U50" s="22">
        <v>38.034182430854436</v>
      </c>
      <c r="V50" s="1">
        <f t="shared" si="3"/>
        <v>1</v>
      </c>
      <c r="W50" s="1" t="str">
        <f t="shared" si="4"/>
        <v/>
      </c>
      <c r="X50" s="4">
        <f t="shared" si="5"/>
        <v>11</v>
      </c>
      <c r="Y50" s="4" t="str">
        <f t="shared" si="6"/>
        <v>Tätortsnära landsbygdskommuner</v>
      </c>
      <c r="Z50" s="23">
        <v>11</v>
      </c>
      <c r="AA50" s="23" t="s">
        <v>51</v>
      </c>
      <c r="AB50" s="24" t="str">
        <f t="shared" si="13"/>
        <v>Landsbygdskommuner nära större städer</v>
      </c>
      <c r="AC50" s="23" t="str">
        <f t="shared" si="14"/>
        <v>Landsbygdskommuner</v>
      </c>
      <c r="AD50" s="25"/>
    </row>
    <row r="51" spans="2:30" x14ac:dyDescent="0.2">
      <c r="B51" s="1">
        <v>560</v>
      </c>
      <c r="C51" s="1" t="s">
        <v>96</v>
      </c>
      <c r="D51" s="17">
        <v>5441</v>
      </c>
      <c r="E51" s="17"/>
      <c r="F51" s="18">
        <f t="shared" si="7"/>
        <v>100</v>
      </c>
      <c r="G51" s="18">
        <f t="shared" si="8"/>
        <v>0</v>
      </c>
      <c r="H51" s="1">
        <f t="shared" si="9"/>
        <v>1</v>
      </c>
      <c r="I51" s="1" t="str">
        <f t="shared" si="10"/>
        <v/>
      </c>
      <c r="K51" s="19"/>
      <c r="L51" s="1" t="str">
        <f t="shared" si="15"/>
        <v/>
      </c>
      <c r="M51" s="4">
        <f t="shared" si="11"/>
        <v>1</v>
      </c>
      <c r="N51" s="4" t="str">
        <f t="shared" si="12"/>
        <v>Landsbygdskommuner</v>
      </c>
      <c r="O51" s="20">
        <v>1</v>
      </c>
      <c r="P51" s="1">
        <v>560</v>
      </c>
      <c r="Q51" s="1" t="s">
        <v>96</v>
      </c>
      <c r="R51" s="1">
        <v>5112</v>
      </c>
      <c r="S51" s="21">
        <f t="shared" si="1"/>
        <v>93.953317404888807</v>
      </c>
      <c r="T51" s="21">
        <f t="shared" si="2"/>
        <v>1</v>
      </c>
      <c r="U51" s="22">
        <v>34.4372603075415</v>
      </c>
      <c r="V51" s="1">
        <f t="shared" si="3"/>
        <v>1</v>
      </c>
      <c r="W51" s="1" t="str">
        <f t="shared" si="4"/>
        <v/>
      </c>
      <c r="X51" s="4">
        <f t="shared" si="5"/>
        <v>11</v>
      </c>
      <c r="Y51" s="4" t="str">
        <f t="shared" si="6"/>
        <v>Tätortsnära landsbygdskommuner</v>
      </c>
      <c r="Z51" s="23">
        <v>11</v>
      </c>
      <c r="AA51" s="23" t="s">
        <v>51</v>
      </c>
      <c r="AB51" s="24" t="str">
        <f t="shared" si="13"/>
        <v>Landsbygdskommuner nära större städer</v>
      </c>
      <c r="AC51" s="23" t="str">
        <f t="shared" si="14"/>
        <v>Landsbygdskommuner</v>
      </c>
      <c r="AD51" s="25"/>
    </row>
    <row r="52" spans="2:30" x14ac:dyDescent="0.2">
      <c r="B52" s="1">
        <v>561</v>
      </c>
      <c r="C52" s="1" t="s">
        <v>97</v>
      </c>
      <c r="D52" s="17">
        <v>11427</v>
      </c>
      <c r="E52" s="17">
        <v>6554</v>
      </c>
      <c r="F52" s="18">
        <f t="shared" si="7"/>
        <v>42.644613634374728</v>
      </c>
      <c r="G52" s="18">
        <f t="shared" si="8"/>
        <v>57.355386365625272</v>
      </c>
      <c r="H52" s="1" t="str">
        <f t="shared" si="9"/>
        <v/>
      </c>
      <c r="I52" s="1" t="str">
        <f t="shared" si="10"/>
        <v/>
      </c>
      <c r="K52" s="19"/>
      <c r="L52" s="1">
        <f t="shared" si="15"/>
        <v>1</v>
      </c>
      <c r="M52" s="4">
        <f t="shared" si="11"/>
        <v>2</v>
      </c>
      <c r="N52" s="4" t="str">
        <f t="shared" si="12"/>
        <v>Blandade kommuner</v>
      </c>
      <c r="O52" s="20">
        <v>2</v>
      </c>
      <c r="P52" s="1">
        <v>561</v>
      </c>
      <c r="Q52" s="1" t="s">
        <v>97</v>
      </c>
      <c r="R52" s="1">
        <v>11038</v>
      </c>
      <c r="S52" s="21">
        <f t="shared" si="1"/>
        <v>96.595781920014005</v>
      </c>
      <c r="T52" s="21">
        <f t="shared" si="2"/>
        <v>1</v>
      </c>
      <c r="U52" s="22">
        <v>30.425512674659434</v>
      </c>
      <c r="V52" s="1" t="str">
        <f t="shared" si="3"/>
        <v/>
      </c>
      <c r="W52" s="1" t="str">
        <f t="shared" si="4"/>
        <v/>
      </c>
      <c r="X52" s="4">
        <f t="shared" si="5"/>
        <v>21</v>
      </c>
      <c r="Y52" s="4" t="str">
        <f t="shared" si="6"/>
        <v>Täta blandade kommuner</v>
      </c>
      <c r="Z52" s="23">
        <v>21</v>
      </c>
      <c r="AA52" s="23" t="s">
        <v>43</v>
      </c>
      <c r="AB52" s="24" t="str">
        <f t="shared" si="13"/>
        <v>Täta kommuner nära större städer</v>
      </c>
      <c r="AC52" s="23" t="str">
        <f t="shared" si="14"/>
        <v>Täta kommuner</v>
      </c>
      <c r="AD52" s="25"/>
    </row>
    <row r="53" spans="2:30" x14ac:dyDescent="0.2">
      <c r="B53" s="1">
        <v>562</v>
      </c>
      <c r="C53" s="1" t="s">
        <v>98</v>
      </c>
      <c r="D53" s="17">
        <v>21765</v>
      </c>
      <c r="E53" s="17">
        <v>12966</v>
      </c>
      <c r="F53" s="18">
        <f t="shared" si="7"/>
        <v>40.427291523087526</v>
      </c>
      <c r="G53" s="18">
        <f t="shared" si="8"/>
        <v>59.572708476912474</v>
      </c>
      <c r="H53" s="1" t="str">
        <f t="shared" si="9"/>
        <v/>
      </c>
      <c r="I53" s="1" t="str">
        <f t="shared" si="10"/>
        <v/>
      </c>
      <c r="K53" s="19"/>
      <c r="L53" s="1">
        <f t="shared" si="15"/>
        <v>1</v>
      </c>
      <c r="M53" s="4">
        <f t="shared" si="11"/>
        <v>2</v>
      </c>
      <c r="N53" s="4" t="str">
        <f t="shared" si="12"/>
        <v>Blandade kommuner</v>
      </c>
      <c r="O53" s="20">
        <v>2</v>
      </c>
      <c r="P53" s="1">
        <v>562</v>
      </c>
      <c r="Q53" s="1" t="s">
        <v>98</v>
      </c>
      <c r="R53" s="1">
        <v>21151</v>
      </c>
      <c r="S53" s="21">
        <f t="shared" si="1"/>
        <v>97.178957041121066</v>
      </c>
      <c r="T53" s="21">
        <f t="shared" si="2"/>
        <v>1</v>
      </c>
      <c r="U53" s="22">
        <v>27.087502105827401</v>
      </c>
      <c r="V53" s="1" t="str">
        <f t="shared" si="3"/>
        <v/>
      </c>
      <c r="W53" s="1" t="str">
        <f t="shared" si="4"/>
        <v/>
      </c>
      <c r="X53" s="4">
        <f t="shared" si="5"/>
        <v>21</v>
      </c>
      <c r="Y53" s="4" t="str">
        <f t="shared" si="6"/>
        <v>Täta blandade kommuner</v>
      </c>
      <c r="Z53" s="23">
        <v>21</v>
      </c>
      <c r="AA53" s="23" t="s">
        <v>43</v>
      </c>
      <c r="AB53" s="24" t="str">
        <f t="shared" si="13"/>
        <v>Täta kommuner nära större städer</v>
      </c>
      <c r="AC53" s="23" t="str">
        <f t="shared" si="14"/>
        <v>Täta kommuner</v>
      </c>
      <c r="AD53" s="25"/>
    </row>
    <row r="54" spans="2:30" x14ac:dyDescent="0.2">
      <c r="B54" s="1">
        <v>563</v>
      </c>
      <c r="C54" s="1" t="s">
        <v>99</v>
      </c>
      <c r="D54" s="17">
        <v>7737</v>
      </c>
      <c r="E54" s="17"/>
      <c r="F54" s="18">
        <f t="shared" si="7"/>
        <v>100</v>
      </c>
      <c r="G54" s="18">
        <f t="shared" si="8"/>
        <v>0</v>
      </c>
      <c r="H54" s="1">
        <f t="shared" si="9"/>
        <v>1</v>
      </c>
      <c r="I54" s="1" t="str">
        <f t="shared" si="10"/>
        <v/>
      </c>
      <c r="K54" s="19"/>
      <c r="L54" s="1" t="str">
        <f t="shared" si="15"/>
        <v/>
      </c>
      <c r="M54" s="4">
        <f t="shared" si="11"/>
        <v>1</v>
      </c>
      <c r="N54" s="4" t="str">
        <f t="shared" si="12"/>
        <v>Landsbygdskommuner</v>
      </c>
      <c r="O54" s="20">
        <v>1</v>
      </c>
      <c r="P54" s="1">
        <v>563</v>
      </c>
      <c r="Q54" s="1" t="s">
        <v>99</v>
      </c>
      <c r="R54" s="1">
        <v>6714</v>
      </c>
      <c r="S54" s="21">
        <f t="shared" si="1"/>
        <v>86.777820860798755</v>
      </c>
      <c r="T54" s="21">
        <f t="shared" si="2"/>
        <v>1</v>
      </c>
      <c r="U54" s="22">
        <v>37.065059353608873</v>
      </c>
      <c r="V54" s="1">
        <f t="shared" si="3"/>
        <v>1</v>
      </c>
      <c r="W54" s="1" t="str">
        <f t="shared" si="4"/>
        <v/>
      </c>
      <c r="X54" s="4">
        <f t="shared" si="5"/>
        <v>11</v>
      </c>
      <c r="Y54" s="4" t="str">
        <f t="shared" si="6"/>
        <v>Tätortsnära landsbygdskommuner</v>
      </c>
      <c r="Z54" s="23">
        <v>11</v>
      </c>
      <c r="AA54" s="23" t="s">
        <v>51</v>
      </c>
      <c r="AB54" s="24" t="str">
        <f t="shared" si="13"/>
        <v>Landsbygdskommuner nära större städer</v>
      </c>
      <c r="AC54" s="23" t="str">
        <f t="shared" si="14"/>
        <v>Landsbygdskommuner</v>
      </c>
      <c r="AD54" s="25"/>
    </row>
    <row r="55" spans="2:30" x14ac:dyDescent="0.2">
      <c r="B55" s="1">
        <v>580</v>
      </c>
      <c r="C55" s="1" t="s">
        <v>100</v>
      </c>
      <c r="D55" s="17">
        <v>164616</v>
      </c>
      <c r="E55" s="17">
        <v>122422</v>
      </c>
      <c r="F55" s="18">
        <f t="shared" si="7"/>
        <v>25.631773339165086</v>
      </c>
      <c r="G55" s="18">
        <f t="shared" si="8"/>
        <v>74.368226660834907</v>
      </c>
      <c r="H55" s="1" t="str">
        <f t="shared" si="9"/>
        <v/>
      </c>
      <c r="I55" s="1" t="str">
        <f t="shared" si="10"/>
        <v/>
      </c>
      <c r="K55" s="19"/>
      <c r="L55" s="1">
        <f t="shared" si="15"/>
        <v>1</v>
      </c>
      <c r="M55" s="4">
        <f t="shared" si="11"/>
        <v>2</v>
      </c>
      <c r="N55" s="4" t="str">
        <f t="shared" si="12"/>
        <v>Blandade kommuner</v>
      </c>
      <c r="O55" s="20">
        <v>2</v>
      </c>
      <c r="P55" s="1">
        <v>580</v>
      </c>
      <c r="Q55" s="1" t="s">
        <v>100</v>
      </c>
      <c r="R55" s="1">
        <v>164001</v>
      </c>
      <c r="S55" s="21">
        <f t="shared" si="1"/>
        <v>99.626403265782187</v>
      </c>
      <c r="T55" s="21">
        <f t="shared" si="2"/>
        <v>1</v>
      </c>
      <c r="U55" s="22">
        <v>7.4034579465746537</v>
      </c>
      <c r="V55" s="1" t="str">
        <f t="shared" si="3"/>
        <v/>
      </c>
      <c r="W55" s="1" t="str">
        <f t="shared" si="4"/>
        <v/>
      </c>
      <c r="X55" s="4">
        <f t="shared" si="5"/>
        <v>21</v>
      </c>
      <c r="Y55" s="4" t="str">
        <f t="shared" si="6"/>
        <v>Täta blandade kommuner</v>
      </c>
      <c r="Z55" s="23">
        <v>21</v>
      </c>
      <c r="AA55" s="23" t="s">
        <v>43</v>
      </c>
      <c r="AB55" s="24" t="str">
        <f t="shared" si="13"/>
        <v>Täta kommuner nära större städer</v>
      </c>
      <c r="AC55" s="23" t="str">
        <f t="shared" si="14"/>
        <v>Täta kommuner</v>
      </c>
      <c r="AD55" s="25"/>
    </row>
    <row r="56" spans="2:30" x14ac:dyDescent="0.2">
      <c r="B56" s="1">
        <v>581</v>
      </c>
      <c r="C56" s="1" t="s">
        <v>101</v>
      </c>
      <c r="D56" s="17">
        <v>143478</v>
      </c>
      <c r="E56" s="17">
        <v>108587</v>
      </c>
      <c r="F56" s="18">
        <f t="shared" si="7"/>
        <v>24.318013911540444</v>
      </c>
      <c r="G56" s="18">
        <f t="shared" si="8"/>
        <v>75.681986088459553</v>
      </c>
      <c r="H56" s="1" t="str">
        <f t="shared" si="9"/>
        <v/>
      </c>
      <c r="I56" s="1" t="str">
        <f t="shared" si="10"/>
        <v/>
      </c>
      <c r="K56" s="19"/>
      <c r="L56" s="1">
        <f t="shared" si="15"/>
        <v>1</v>
      </c>
      <c r="M56" s="4">
        <f t="shared" si="11"/>
        <v>2</v>
      </c>
      <c r="N56" s="4" t="str">
        <f t="shared" si="12"/>
        <v>Blandade kommuner</v>
      </c>
      <c r="O56" s="20">
        <v>2</v>
      </c>
      <c r="P56" s="1">
        <v>581</v>
      </c>
      <c r="Q56" s="1" t="s">
        <v>101</v>
      </c>
      <c r="R56" s="1">
        <v>143403</v>
      </c>
      <c r="S56" s="21">
        <f t="shared" si="1"/>
        <v>99.947727177685778</v>
      </c>
      <c r="T56" s="21">
        <f t="shared" si="2"/>
        <v>1</v>
      </c>
      <c r="U56" s="22">
        <v>7.4812751220962923</v>
      </c>
      <c r="V56" s="1" t="str">
        <f t="shared" si="3"/>
        <v/>
      </c>
      <c r="W56" s="1" t="str">
        <f t="shared" si="4"/>
        <v/>
      </c>
      <c r="X56" s="4">
        <f t="shared" si="5"/>
        <v>21</v>
      </c>
      <c r="Y56" s="4" t="str">
        <f t="shared" si="6"/>
        <v>Täta blandade kommuner</v>
      </c>
      <c r="Z56" s="23">
        <v>21</v>
      </c>
      <c r="AA56" s="23" t="s">
        <v>43</v>
      </c>
      <c r="AB56" s="24" t="str">
        <f t="shared" si="13"/>
        <v>Täta kommuner nära större städer</v>
      </c>
      <c r="AC56" s="23" t="str">
        <f t="shared" si="14"/>
        <v>Täta kommuner</v>
      </c>
      <c r="AD56" s="25"/>
    </row>
    <row r="57" spans="2:30" x14ac:dyDescent="0.2">
      <c r="B57" s="1">
        <v>582</v>
      </c>
      <c r="C57" s="1" t="s">
        <v>102</v>
      </c>
      <c r="D57" s="17">
        <v>14616</v>
      </c>
      <c r="E57" s="17">
        <v>7233</v>
      </c>
      <c r="F57" s="18">
        <f t="shared" si="7"/>
        <v>50.513136288998361</v>
      </c>
      <c r="G57" s="18">
        <f t="shared" si="8"/>
        <v>49.486863711001646</v>
      </c>
      <c r="H57" s="1">
        <f t="shared" si="9"/>
        <v>1</v>
      </c>
      <c r="I57" s="1" t="str">
        <f t="shared" si="10"/>
        <v/>
      </c>
      <c r="K57" s="19"/>
      <c r="L57" s="1" t="str">
        <f t="shared" si="15"/>
        <v/>
      </c>
      <c r="M57" s="4">
        <f t="shared" si="11"/>
        <v>1</v>
      </c>
      <c r="N57" s="4" t="str">
        <f t="shared" si="12"/>
        <v>Landsbygdskommuner</v>
      </c>
      <c r="O57" s="20">
        <v>2</v>
      </c>
      <c r="P57" s="1">
        <v>582</v>
      </c>
      <c r="Q57" s="1" t="s">
        <v>102</v>
      </c>
      <c r="R57" s="1">
        <v>14233</v>
      </c>
      <c r="S57" s="21">
        <f t="shared" si="1"/>
        <v>97.379584017515057</v>
      </c>
      <c r="T57" s="21">
        <f t="shared" si="2"/>
        <v>1</v>
      </c>
      <c r="U57" s="22">
        <v>17.558379051799022</v>
      </c>
      <c r="V57" s="1" t="str">
        <f t="shared" si="3"/>
        <v/>
      </c>
      <c r="W57" s="1" t="str">
        <f t="shared" si="4"/>
        <v/>
      </c>
      <c r="X57" s="4">
        <f t="shared" si="5"/>
        <v>11</v>
      </c>
      <c r="Y57" s="4" t="str">
        <f t="shared" si="6"/>
        <v>Tätortsnära landsbygdskommuner</v>
      </c>
      <c r="Z57" s="23">
        <v>21</v>
      </c>
      <c r="AA57" s="23" t="s">
        <v>43</v>
      </c>
      <c r="AB57" s="24" t="str">
        <f t="shared" si="13"/>
        <v>Landsbygdskommuner nära större städer</v>
      </c>
      <c r="AC57" s="23" t="str">
        <f t="shared" si="14"/>
        <v>Landsbygdskommuner</v>
      </c>
      <c r="AD57" s="25"/>
    </row>
    <row r="58" spans="2:30" x14ac:dyDescent="0.2">
      <c r="B58" s="1">
        <v>583</v>
      </c>
      <c r="C58" s="1" t="s">
        <v>103</v>
      </c>
      <c r="D58" s="17">
        <v>43640</v>
      </c>
      <c r="E58" s="17">
        <v>29696</v>
      </c>
      <c r="F58" s="18">
        <f t="shared" si="7"/>
        <v>31.952337305224564</v>
      </c>
      <c r="G58" s="18">
        <f t="shared" si="8"/>
        <v>68.04766269477544</v>
      </c>
      <c r="H58" s="1" t="str">
        <f t="shared" si="9"/>
        <v/>
      </c>
      <c r="I58" s="1" t="str">
        <f t="shared" si="10"/>
        <v/>
      </c>
      <c r="K58" s="19"/>
      <c r="L58" s="1">
        <f t="shared" si="15"/>
        <v>1</v>
      </c>
      <c r="M58" s="4">
        <f t="shared" si="11"/>
        <v>2</v>
      </c>
      <c r="N58" s="4" t="str">
        <f t="shared" si="12"/>
        <v>Blandade kommuner</v>
      </c>
      <c r="O58" s="20">
        <v>2</v>
      </c>
      <c r="P58" s="1">
        <v>583</v>
      </c>
      <c r="Q58" s="1" t="s">
        <v>103</v>
      </c>
      <c r="R58" s="1">
        <v>43028</v>
      </c>
      <c r="S58" s="21">
        <f t="shared" si="1"/>
        <v>98.59761686526123</v>
      </c>
      <c r="T58" s="21">
        <f t="shared" si="2"/>
        <v>1</v>
      </c>
      <c r="U58" s="22">
        <v>34.545391842346469</v>
      </c>
      <c r="V58" s="1" t="str">
        <f t="shared" si="3"/>
        <v/>
      </c>
      <c r="W58" s="1" t="str">
        <f t="shared" si="4"/>
        <v/>
      </c>
      <c r="X58" s="4">
        <f t="shared" si="5"/>
        <v>21</v>
      </c>
      <c r="Y58" s="4" t="str">
        <f t="shared" si="6"/>
        <v>Täta blandade kommuner</v>
      </c>
      <c r="Z58" s="23">
        <v>21</v>
      </c>
      <c r="AA58" s="23" t="s">
        <v>43</v>
      </c>
      <c r="AB58" s="24" t="str">
        <f t="shared" si="13"/>
        <v>Täta kommuner nära större städer</v>
      </c>
      <c r="AC58" s="23" t="str">
        <f t="shared" si="14"/>
        <v>Täta kommuner</v>
      </c>
      <c r="AD58" s="25"/>
    </row>
    <row r="59" spans="2:30" x14ac:dyDescent="0.2">
      <c r="B59" s="1">
        <v>584</v>
      </c>
      <c r="C59" s="1" t="s">
        <v>104</v>
      </c>
      <c r="D59" s="17">
        <v>7423</v>
      </c>
      <c r="E59" s="17">
        <v>5489</v>
      </c>
      <c r="F59" s="18">
        <f t="shared" si="7"/>
        <v>26.054156001616597</v>
      </c>
      <c r="G59" s="18">
        <f t="shared" si="8"/>
        <v>73.945843998383396</v>
      </c>
      <c r="H59" s="1" t="str">
        <f t="shared" si="9"/>
        <v/>
      </c>
      <c r="I59" s="1" t="str">
        <f t="shared" si="10"/>
        <v/>
      </c>
      <c r="K59" s="19"/>
      <c r="L59" s="1">
        <f t="shared" si="15"/>
        <v>1</v>
      </c>
      <c r="M59" s="4">
        <f t="shared" si="11"/>
        <v>2</v>
      </c>
      <c r="N59" s="4" t="str">
        <f t="shared" si="12"/>
        <v>Blandade kommuner</v>
      </c>
      <c r="O59" s="20">
        <v>2</v>
      </c>
      <c r="P59" s="1">
        <v>584</v>
      </c>
      <c r="Q59" s="1" t="s">
        <v>104</v>
      </c>
      <c r="R59" s="1">
        <v>7138</v>
      </c>
      <c r="S59" s="21">
        <f t="shared" si="1"/>
        <v>96.160581974942744</v>
      </c>
      <c r="T59" s="21">
        <f t="shared" si="2"/>
        <v>1</v>
      </c>
      <c r="U59" s="22">
        <v>37.656724594728097</v>
      </c>
      <c r="V59" s="1" t="str">
        <f t="shared" si="3"/>
        <v/>
      </c>
      <c r="W59" s="1" t="str">
        <f t="shared" si="4"/>
        <v/>
      </c>
      <c r="X59" s="4">
        <f t="shared" si="5"/>
        <v>21</v>
      </c>
      <c r="Y59" s="4" t="str">
        <f t="shared" si="6"/>
        <v>Täta blandade kommuner</v>
      </c>
      <c r="Z59" s="23">
        <v>21</v>
      </c>
      <c r="AA59" s="23" t="s">
        <v>43</v>
      </c>
      <c r="AB59" s="24" t="str">
        <f t="shared" si="13"/>
        <v>Täta kommuner nära större städer</v>
      </c>
      <c r="AC59" s="23" t="str">
        <f t="shared" si="14"/>
        <v>Täta kommuner</v>
      </c>
      <c r="AD59" s="25"/>
    </row>
    <row r="60" spans="2:30" x14ac:dyDescent="0.2">
      <c r="B60" s="1">
        <v>586</v>
      </c>
      <c r="C60" s="1" t="s">
        <v>105</v>
      </c>
      <c r="D60" s="17">
        <v>27960</v>
      </c>
      <c r="E60" s="17">
        <v>12482</v>
      </c>
      <c r="F60" s="18">
        <f t="shared" si="7"/>
        <v>55.35765379113019</v>
      </c>
      <c r="G60" s="18">
        <f t="shared" si="8"/>
        <v>44.642346208869817</v>
      </c>
      <c r="H60" s="1">
        <f t="shared" si="9"/>
        <v>1</v>
      </c>
      <c r="I60" s="1" t="str">
        <f t="shared" si="10"/>
        <v/>
      </c>
      <c r="K60" s="19"/>
      <c r="L60" s="1" t="str">
        <f t="shared" si="15"/>
        <v/>
      </c>
      <c r="M60" s="4">
        <f t="shared" si="11"/>
        <v>1</v>
      </c>
      <c r="N60" s="4" t="str">
        <f t="shared" si="12"/>
        <v>Landsbygdskommuner</v>
      </c>
      <c r="O60" s="20">
        <v>1</v>
      </c>
      <c r="P60" s="1">
        <v>586</v>
      </c>
      <c r="Q60" s="1" t="s">
        <v>105</v>
      </c>
      <c r="R60" s="1">
        <v>27960</v>
      </c>
      <c r="S60" s="21">
        <f t="shared" si="1"/>
        <v>100</v>
      </c>
      <c r="T60" s="21">
        <f t="shared" si="2"/>
        <v>1</v>
      </c>
      <c r="U60" s="22">
        <v>23.056147472579877</v>
      </c>
      <c r="V60" s="1" t="str">
        <f t="shared" si="3"/>
        <v/>
      </c>
      <c r="W60" s="1" t="str">
        <f t="shared" si="4"/>
        <v/>
      </c>
      <c r="X60" s="4">
        <f t="shared" si="5"/>
        <v>11</v>
      </c>
      <c r="Y60" s="4" t="str">
        <f t="shared" si="6"/>
        <v>Tätortsnära landsbygdskommuner</v>
      </c>
      <c r="Z60" s="23">
        <v>11</v>
      </c>
      <c r="AA60" s="23" t="s">
        <v>51</v>
      </c>
      <c r="AB60" s="24" t="str">
        <f t="shared" si="13"/>
        <v>Landsbygdskommuner nära större städer</v>
      </c>
      <c r="AC60" s="23" t="str">
        <f t="shared" si="14"/>
        <v>Landsbygdskommuner</v>
      </c>
      <c r="AD60" s="25"/>
    </row>
    <row r="61" spans="2:30" x14ac:dyDescent="0.2">
      <c r="B61" s="1">
        <v>604</v>
      </c>
      <c r="C61" s="1" t="s">
        <v>106</v>
      </c>
      <c r="D61" s="17">
        <v>6821</v>
      </c>
      <c r="E61" s="17"/>
      <c r="F61" s="18">
        <f t="shared" si="7"/>
        <v>100</v>
      </c>
      <c r="G61" s="18">
        <f t="shared" si="8"/>
        <v>0</v>
      </c>
      <c r="H61" s="1">
        <f t="shared" si="9"/>
        <v>1</v>
      </c>
      <c r="I61" s="1" t="str">
        <f t="shared" si="10"/>
        <v/>
      </c>
      <c r="K61" s="19"/>
      <c r="L61" s="1" t="str">
        <f t="shared" si="15"/>
        <v/>
      </c>
      <c r="M61" s="4">
        <f t="shared" si="11"/>
        <v>1</v>
      </c>
      <c r="N61" s="4" t="str">
        <f t="shared" si="12"/>
        <v>Landsbygdskommuner</v>
      </c>
      <c r="O61" s="20">
        <v>1</v>
      </c>
      <c r="P61" s="1">
        <v>604</v>
      </c>
      <c r="Q61" s="1" t="s">
        <v>106</v>
      </c>
      <c r="R61" s="1">
        <v>5514</v>
      </c>
      <c r="S61" s="21">
        <f t="shared" si="1"/>
        <v>80.838586717490102</v>
      </c>
      <c r="T61" s="21">
        <f t="shared" si="2"/>
        <v>1</v>
      </c>
      <c r="U61" s="22">
        <v>41.104828226555249</v>
      </c>
      <c r="V61" s="1">
        <f t="shared" si="3"/>
        <v>1</v>
      </c>
      <c r="W61" s="1" t="str">
        <f t="shared" si="4"/>
        <v/>
      </c>
      <c r="X61" s="4">
        <f t="shared" si="5"/>
        <v>11</v>
      </c>
      <c r="Y61" s="4" t="str">
        <f t="shared" si="6"/>
        <v>Tätortsnära landsbygdskommuner</v>
      </c>
      <c r="Z61" s="23">
        <v>11</v>
      </c>
      <c r="AA61" s="23" t="s">
        <v>51</v>
      </c>
      <c r="AB61" s="24" t="str">
        <f t="shared" si="13"/>
        <v>Landsbygdskommuner nära större städer</v>
      </c>
      <c r="AC61" s="23" t="str">
        <f t="shared" si="14"/>
        <v>Landsbygdskommuner</v>
      </c>
      <c r="AD61" s="25"/>
    </row>
    <row r="62" spans="2:30" x14ac:dyDescent="0.2">
      <c r="B62" s="1">
        <v>617</v>
      </c>
      <c r="C62" s="1" t="s">
        <v>107</v>
      </c>
      <c r="D62" s="17">
        <v>9614</v>
      </c>
      <c r="E62" s="17"/>
      <c r="F62" s="18">
        <f t="shared" si="7"/>
        <v>100</v>
      </c>
      <c r="G62" s="18">
        <f t="shared" si="8"/>
        <v>0</v>
      </c>
      <c r="H62" s="1">
        <f t="shared" si="9"/>
        <v>1</v>
      </c>
      <c r="I62" s="1" t="str">
        <f t="shared" si="10"/>
        <v/>
      </c>
      <c r="K62" s="19"/>
      <c r="L62" s="1" t="str">
        <f t="shared" si="15"/>
        <v/>
      </c>
      <c r="M62" s="4">
        <f t="shared" si="11"/>
        <v>1</v>
      </c>
      <c r="N62" s="4" t="str">
        <f t="shared" si="12"/>
        <v>Landsbygdskommuner</v>
      </c>
      <c r="O62" s="20">
        <v>1</v>
      </c>
      <c r="P62" s="1">
        <v>617</v>
      </c>
      <c r="Q62" s="1" t="s">
        <v>107</v>
      </c>
      <c r="R62" s="1">
        <v>2791</v>
      </c>
      <c r="S62" s="21">
        <f t="shared" si="1"/>
        <v>29.030580403578117</v>
      </c>
      <c r="T62" s="21" t="str">
        <f t="shared" si="2"/>
        <v/>
      </c>
      <c r="U62" s="22">
        <v>47.191410096387216</v>
      </c>
      <c r="V62" s="1">
        <f t="shared" si="3"/>
        <v>1</v>
      </c>
      <c r="W62" s="1" t="str">
        <f t="shared" si="4"/>
        <v/>
      </c>
      <c r="X62" s="4">
        <f t="shared" si="5"/>
        <v>12</v>
      </c>
      <c r="Y62" s="4" t="str">
        <f t="shared" si="6"/>
        <v>Glesa landsbygdskommuner</v>
      </c>
      <c r="Z62" s="23">
        <v>12</v>
      </c>
      <c r="AA62" s="23" t="s">
        <v>83</v>
      </c>
      <c r="AB62" s="24" t="str">
        <f t="shared" si="13"/>
        <v>Landsbygdskommuner avlägset belägna</v>
      </c>
      <c r="AC62" s="23" t="str">
        <f t="shared" si="14"/>
        <v>Landsbygdskommuner</v>
      </c>
      <c r="AD62" s="25"/>
    </row>
    <row r="63" spans="2:30" x14ac:dyDescent="0.2">
      <c r="B63" s="1">
        <v>642</v>
      </c>
      <c r="C63" s="1" t="s">
        <v>108</v>
      </c>
      <c r="D63" s="17">
        <v>7385</v>
      </c>
      <c r="E63" s="17">
        <v>5379</v>
      </c>
      <c r="F63" s="18">
        <f t="shared" si="7"/>
        <v>27.163168584969533</v>
      </c>
      <c r="G63" s="18">
        <f t="shared" si="8"/>
        <v>72.836831415030474</v>
      </c>
      <c r="H63" s="1" t="str">
        <f t="shared" si="9"/>
        <v/>
      </c>
      <c r="I63" s="1" t="str">
        <f t="shared" si="10"/>
        <v/>
      </c>
      <c r="K63" s="19"/>
      <c r="L63" s="1">
        <f t="shared" si="15"/>
        <v>1</v>
      </c>
      <c r="M63" s="4">
        <f t="shared" si="11"/>
        <v>2</v>
      </c>
      <c r="N63" s="4" t="str">
        <f t="shared" si="12"/>
        <v>Blandade kommuner</v>
      </c>
      <c r="O63" s="20">
        <v>2</v>
      </c>
      <c r="P63" s="1">
        <v>642</v>
      </c>
      <c r="Q63" s="1" t="s">
        <v>108</v>
      </c>
      <c r="R63" s="1">
        <v>7385</v>
      </c>
      <c r="S63" s="21">
        <f t="shared" si="1"/>
        <v>100</v>
      </c>
      <c r="T63" s="21">
        <f t="shared" si="2"/>
        <v>1</v>
      </c>
      <c r="U63" s="22">
        <v>24.668729406454524</v>
      </c>
      <c r="V63" s="1" t="str">
        <f t="shared" si="3"/>
        <v/>
      </c>
      <c r="W63" s="1" t="str">
        <f t="shared" si="4"/>
        <v/>
      </c>
      <c r="X63" s="4">
        <f t="shared" si="5"/>
        <v>21</v>
      </c>
      <c r="Y63" s="4" t="str">
        <f t="shared" si="6"/>
        <v>Täta blandade kommuner</v>
      </c>
      <c r="Z63" s="23">
        <v>21</v>
      </c>
      <c r="AA63" s="23" t="s">
        <v>43</v>
      </c>
      <c r="AB63" s="24" t="str">
        <f t="shared" si="13"/>
        <v>Täta kommuner nära större städer</v>
      </c>
      <c r="AC63" s="23" t="str">
        <f t="shared" si="14"/>
        <v>Täta kommuner</v>
      </c>
      <c r="AD63" s="25"/>
    </row>
    <row r="64" spans="2:30" x14ac:dyDescent="0.2">
      <c r="B64" s="1">
        <v>643</v>
      </c>
      <c r="C64" s="1" t="s">
        <v>109</v>
      </c>
      <c r="D64" s="17">
        <v>12589</v>
      </c>
      <c r="E64" s="17">
        <v>7672</v>
      </c>
      <c r="F64" s="18">
        <f t="shared" si="7"/>
        <v>39.057907697195965</v>
      </c>
      <c r="G64" s="18">
        <f t="shared" si="8"/>
        <v>60.942092302804042</v>
      </c>
      <c r="H64" s="1" t="str">
        <f t="shared" si="9"/>
        <v/>
      </c>
      <c r="I64" s="1" t="str">
        <f t="shared" si="10"/>
        <v/>
      </c>
      <c r="K64" s="19"/>
      <c r="L64" s="1">
        <f t="shared" si="15"/>
        <v>1</v>
      </c>
      <c r="M64" s="4">
        <f t="shared" si="11"/>
        <v>2</v>
      </c>
      <c r="N64" s="4" t="str">
        <f t="shared" si="12"/>
        <v>Blandade kommuner</v>
      </c>
      <c r="O64" s="20">
        <v>2</v>
      </c>
      <c r="P64" s="1">
        <v>643</v>
      </c>
      <c r="Q64" s="1" t="s">
        <v>109</v>
      </c>
      <c r="R64" s="1">
        <v>12589</v>
      </c>
      <c r="S64" s="21">
        <f t="shared" si="1"/>
        <v>100</v>
      </c>
      <c r="T64" s="21">
        <f t="shared" si="2"/>
        <v>1</v>
      </c>
      <c r="U64" s="22">
        <v>16.954530410146425</v>
      </c>
      <c r="V64" s="1" t="str">
        <f t="shared" si="3"/>
        <v/>
      </c>
      <c r="W64" s="1" t="str">
        <f t="shared" si="4"/>
        <v/>
      </c>
      <c r="X64" s="4">
        <f t="shared" si="5"/>
        <v>21</v>
      </c>
      <c r="Y64" s="4" t="str">
        <f t="shared" si="6"/>
        <v>Täta blandade kommuner</v>
      </c>
      <c r="Z64" s="23">
        <v>21</v>
      </c>
      <c r="AA64" s="23" t="s">
        <v>43</v>
      </c>
      <c r="AB64" s="24" t="str">
        <f t="shared" si="13"/>
        <v>Täta kommuner nära större städer</v>
      </c>
      <c r="AC64" s="23" t="str">
        <f t="shared" si="14"/>
        <v>Täta kommuner</v>
      </c>
      <c r="AD64" s="25"/>
    </row>
    <row r="65" spans="2:30" x14ac:dyDescent="0.2">
      <c r="B65" s="1">
        <v>662</v>
      </c>
      <c r="C65" s="1" t="s">
        <v>110</v>
      </c>
      <c r="D65" s="17">
        <v>29635</v>
      </c>
      <c r="E65" s="17">
        <v>9385</v>
      </c>
      <c r="F65" s="18">
        <f t="shared" si="7"/>
        <v>68.331364940104606</v>
      </c>
      <c r="G65" s="18">
        <f t="shared" si="8"/>
        <v>31.668635059895394</v>
      </c>
      <c r="H65" s="1">
        <f t="shared" si="9"/>
        <v>1</v>
      </c>
      <c r="I65" s="1" t="str">
        <f t="shared" si="10"/>
        <v/>
      </c>
      <c r="K65" s="19"/>
      <c r="L65" s="1" t="str">
        <f t="shared" si="15"/>
        <v/>
      </c>
      <c r="M65" s="4">
        <f t="shared" si="11"/>
        <v>1</v>
      </c>
      <c r="N65" s="4" t="str">
        <f t="shared" si="12"/>
        <v>Landsbygdskommuner</v>
      </c>
      <c r="O65" s="20">
        <v>1</v>
      </c>
      <c r="P65" s="1">
        <v>662</v>
      </c>
      <c r="Q65" s="1" t="s">
        <v>110</v>
      </c>
      <c r="R65" s="1">
        <v>2098</v>
      </c>
      <c r="S65" s="21">
        <f t="shared" si="1"/>
        <v>7.0794668466340474</v>
      </c>
      <c r="T65" s="21" t="str">
        <f t="shared" si="2"/>
        <v/>
      </c>
      <c r="U65" s="22">
        <v>50.220998256565998</v>
      </c>
      <c r="V65" s="1" t="str">
        <f t="shared" si="3"/>
        <v/>
      </c>
      <c r="W65" s="1" t="str">
        <f t="shared" si="4"/>
        <v/>
      </c>
      <c r="X65" s="4">
        <f t="shared" si="5"/>
        <v>12</v>
      </c>
      <c r="Y65" s="4" t="str">
        <f t="shared" si="6"/>
        <v>Glesa landsbygdskommuner</v>
      </c>
      <c r="Z65" s="23">
        <v>12</v>
      </c>
      <c r="AA65" s="23" t="s">
        <v>83</v>
      </c>
      <c r="AB65" s="24" t="str">
        <f t="shared" si="13"/>
        <v>Landsbygdskommuner avlägset belägna</v>
      </c>
      <c r="AC65" s="23" t="str">
        <f t="shared" si="14"/>
        <v>Landsbygdskommuner</v>
      </c>
      <c r="AD65" s="25"/>
    </row>
    <row r="66" spans="2:30" x14ac:dyDescent="0.2">
      <c r="B66" s="1">
        <v>665</v>
      </c>
      <c r="C66" s="1" t="s">
        <v>111</v>
      </c>
      <c r="D66" s="17">
        <v>14532</v>
      </c>
      <c r="E66" s="17">
        <v>5245</v>
      </c>
      <c r="F66" s="18">
        <f t="shared" si="7"/>
        <v>63.90723919625654</v>
      </c>
      <c r="G66" s="18">
        <f t="shared" si="8"/>
        <v>36.09276080374346</v>
      </c>
      <c r="H66" s="1">
        <f t="shared" si="9"/>
        <v>1</v>
      </c>
      <c r="I66" s="1" t="str">
        <f t="shared" si="10"/>
        <v/>
      </c>
      <c r="K66" s="19"/>
      <c r="L66" s="1" t="str">
        <f t="shared" si="15"/>
        <v/>
      </c>
      <c r="M66" s="4">
        <f t="shared" si="11"/>
        <v>1</v>
      </c>
      <c r="N66" s="4" t="str">
        <f t="shared" si="12"/>
        <v>Landsbygdskommuner</v>
      </c>
      <c r="O66" s="20">
        <v>1</v>
      </c>
      <c r="P66" s="1">
        <v>665</v>
      </c>
      <c r="Q66" s="1" t="s">
        <v>111</v>
      </c>
      <c r="R66" s="1">
        <v>14532</v>
      </c>
      <c r="S66" s="21">
        <f t="shared" si="1"/>
        <v>100</v>
      </c>
      <c r="T66" s="21">
        <f t="shared" si="2"/>
        <v>1</v>
      </c>
      <c r="U66" s="22">
        <v>25.657705982200202</v>
      </c>
      <c r="V66" s="1" t="str">
        <f t="shared" si="3"/>
        <v/>
      </c>
      <c r="W66" s="1" t="str">
        <f t="shared" si="4"/>
        <v/>
      </c>
      <c r="X66" s="4">
        <f t="shared" si="5"/>
        <v>11</v>
      </c>
      <c r="Y66" s="4" t="str">
        <f t="shared" si="6"/>
        <v>Tätortsnära landsbygdskommuner</v>
      </c>
      <c r="Z66" s="23">
        <v>11</v>
      </c>
      <c r="AA66" s="23" t="s">
        <v>51</v>
      </c>
      <c r="AB66" s="24" t="str">
        <f t="shared" si="13"/>
        <v>Landsbygdskommuner nära större städer</v>
      </c>
      <c r="AC66" s="23" t="str">
        <f t="shared" si="14"/>
        <v>Landsbygdskommuner</v>
      </c>
      <c r="AD66" s="25"/>
    </row>
    <row r="67" spans="2:30" x14ac:dyDescent="0.2">
      <c r="B67" s="1">
        <v>680</v>
      </c>
      <c r="C67" s="1" t="s">
        <v>112</v>
      </c>
      <c r="D67" s="17">
        <v>142427</v>
      </c>
      <c r="E67" s="17">
        <v>111779</v>
      </c>
      <c r="F67" s="18">
        <f t="shared" si="7"/>
        <v>21.518391877944492</v>
      </c>
      <c r="G67" s="18">
        <f t="shared" si="8"/>
        <v>78.481608122055519</v>
      </c>
      <c r="H67" s="1" t="str">
        <f t="shared" si="9"/>
        <v/>
      </c>
      <c r="I67" s="1" t="str">
        <f t="shared" si="10"/>
        <v/>
      </c>
      <c r="K67" s="19"/>
      <c r="L67" s="1">
        <f t="shared" si="15"/>
        <v>1</v>
      </c>
      <c r="M67" s="4">
        <f t="shared" si="11"/>
        <v>2</v>
      </c>
      <c r="N67" s="4" t="str">
        <f t="shared" si="12"/>
        <v>Blandade kommuner</v>
      </c>
      <c r="O67" s="20">
        <v>2</v>
      </c>
      <c r="P67" s="1">
        <v>680</v>
      </c>
      <c r="Q67" s="1" t="s">
        <v>112</v>
      </c>
      <c r="R67" s="1">
        <v>141711</v>
      </c>
      <c r="S67" s="21">
        <f t="shared" si="1"/>
        <v>99.49728632913704</v>
      </c>
      <c r="T67" s="21">
        <f t="shared" si="2"/>
        <v>1</v>
      </c>
      <c r="U67" s="22">
        <v>9.1992700354099544</v>
      </c>
      <c r="V67" s="1" t="str">
        <f t="shared" si="3"/>
        <v/>
      </c>
      <c r="W67" s="1" t="str">
        <f t="shared" si="4"/>
        <v/>
      </c>
      <c r="X67" s="4">
        <f t="shared" si="5"/>
        <v>21</v>
      </c>
      <c r="Y67" s="4" t="str">
        <f t="shared" si="6"/>
        <v>Täta blandade kommuner</v>
      </c>
      <c r="Z67" s="23">
        <v>21</v>
      </c>
      <c r="AA67" s="23" t="s">
        <v>43</v>
      </c>
      <c r="AB67" s="24" t="str">
        <f t="shared" si="13"/>
        <v>Täta kommuner nära större städer</v>
      </c>
      <c r="AC67" s="23" t="str">
        <f t="shared" si="14"/>
        <v>Täta kommuner</v>
      </c>
      <c r="AD67" s="25"/>
    </row>
    <row r="68" spans="2:30" x14ac:dyDescent="0.2">
      <c r="B68" s="1">
        <v>682</v>
      </c>
      <c r="C68" s="1" t="s">
        <v>113</v>
      </c>
      <c r="D68" s="17">
        <v>31563</v>
      </c>
      <c r="E68" s="17">
        <v>18262</v>
      </c>
      <c r="F68" s="18">
        <f t="shared" si="7"/>
        <v>42.141114596204417</v>
      </c>
      <c r="G68" s="18">
        <f t="shared" si="8"/>
        <v>57.858885403795583</v>
      </c>
      <c r="H68" s="1" t="str">
        <f t="shared" si="9"/>
        <v/>
      </c>
      <c r="I68" s="1" t="str">
        <f t="shared" si="10"/>
        <v/>
      </c>
      <c r="K68" s="19"/>
      <c r="L68" s="1">
        <f t="shared" si="15"/>
        <v>1</v>
      </c>
      <c r="M68" s="4">
        <f t="shared" si="11"/>
        <v>2</v>
      </c>
      <c r="N68" s="4" t="str">
        <f t="shared" si="12"/>
        <v>Blandade kommuner</v>
      </c>
      <c r="O68" s="20">
        <v>2</v>
      </c>
      <c r="P68" s="1">
        <v>682</v>
      </c>
      <c r="Q68" s="1" t="s">
        <v>113</v>
      </c>
      <c r="R68" s="1">
        <v>30849</v>
      </c>
      <c r="S68" s="21">
        <f t="shared" si="1"/>
        <v>97.737857618097138</v>
      </c>
      <c r="T68" s="21">
        <f t="shared" si="2"/>
        <v>1</v>
      </c>
      <c r="U68" s="22">
        <v>30.780650867577016</v>
      </c>
      <c r="V68" s="1" t="str">
        <f t="shared" si="3"/>
        <v/>
      </c>
      <c r="W68" s="1" t="str">
        <f t="shared" si="4"/>
        <v/>
      </c>
      <c r="X68" s="4">
        <f t="shared" si="5"/>
        <v>21</v>
      </c>
      <c r="Y68" s="4" t="str">
        <f t="shared" si="6"/>
        <v>Täta blandade kommuner</v>
      </c>
      <c r="Z68" s="23">
        <v>21</v>
      </c>
      <c r="AA68" s="23" t="s">
        <v>43</v>
      </c>
      <c r="AB68" s="24" t="str">
        <f t="shared" si="13"/>
        <v>Täta kommuner nära större städer</v>
      </c>
      <c r="AC68" s="23" t="str">
        <f t="shared" si="14"/>
        <v>Täta kommuner</v>
      </c>
      <c r="AD68" s="25"/>
    </row>
    <row r="69" spans="2:30" x14ac:dyDescent="0.2">
      <c r="B69" s="1">
        <v>683</v>
      </c>
      <c r="C69" s="1" t="s">
        <v>114</v>
      </c>
      <c r="D69" s="17">
        <v>34530</v>
      </c>
      <c r="E69" s="17">
        <v>18993</v>
      </c>
      <c r="F69" s="18">
        <f t="shared" si="7"/>
        <v>44.995655951346656</v>
      </c>
      <c r="G69" s="18">
        <f t="shared" si="8"/>
        <v>55.004344048653344</v>
      </c>
      <c r="H69" s="1" t="str">
        <f t="shared" si="9"/>
        <v/>
      </c>
      <c r="I69" s="1" t="str">
        <f t="shared" si="10"/>
        <v/>
      </c>
      <c r="K69" s="19"/>
      <c r="L69" s="1">
        <f t="shared" si="15"/>
        <v>1</v>
      </c>
      <c r="M69" s="4">
        <f t="shared" si="11"/>
        <v>2</v>
      </c>
      <c r="N69" s="4" t="str">
        <f t="shared" si="12"/>
        <v>Blandade kommuner</v>
      </c>
      <c r="O69" s="20">
        <v>2</v>
      </c>
      <c r="P69" s="1">
        <v>683</v>
      </c>
      <c r="Q69" s="1" t="s">
        <v>114</v>
      </c>
      <c r="R69" s="1">
        <v>19456</v>
      </c>
      <c r="S69" s="21">
        <f t="shared" ref="S69:S132" si="16">R69/D69*100</f>
        <v>56.345207066319148</v>
      </c>
      <c r="T69" s="21">
        <f t="shared" ref="T69:T132" si="17">IF(K69=1,"",IF(S69&gt;=50,1,""))</f>
        <v>1</v>
      </c>
      <c r="U69" s="22">
        <v>44.374747079833959</v>
      </c>
      <c r="V69" s="1" t="str">
        <f t="shared" ref="V69:V132" si="18">IF(F69=100,1,"")</f>
        <v/>
      </c>
      <c r="W69" s="1" t="str">
        <f t="shared" ref="W69:W132" si="19">IF(V69=1,IF(U69&gt;90,1,""),"")</f>
        <v/>
      </c>
      <c r="X69" s="4">
        <f t="shared" ref="X69:X132" si="20">IF(M69=3,30,IF(M69=2,IF(T69=1,21,22),IF(M69=1,IF(T69=1,11,IF(W69=1,13,12)))))</f>
        <v>21</v>
      </c>
      <c r="Y69" s="4" t="str">
        <f t="shared" ref="Y69:Y132" si="21">LOOKUP(X69,AE$5:AE$10,AF$5:AF$10)</f>
        <v>Täta blandade kommuner</v>
      </c>
      <c r="Z69" s="23">
        <v>21</v>
      </c>
      <c r="AA69" s="23" t="s">
        <v>43</v>
      </c>
      <c r="AB69" s="24" t="str">
        <f t="shared" si="13"/>
        <v>Täta kommuner nära större städer</v>
      </c>
      <c r="AC69" s="23" t="str">
        <f t="shared" si="14"/>
        <v>Täta kommuner</v>
      </c>
      <c r="AD69" s="25"/>
    </row>
    <row r="70" spans="2:30" x14ac:dyDescent="0.2">
      <c r="B70" s="1">
        <v>684</v>
      </c>
      <c r="C70" s="1" t="s">
        <v>115</v>
      </c>
      <c r="D70" s="17">
        <v>11721</v>
      </c>
      <c r="E70" s="17"/>
      <c r="F70" s="18">
        <f t="shared" ref="F70:F133" si="22">(D70-E70)/(D70)*100</f>
        <v>100</v>
      </c>
      <c r="G70" s="18">
        <f t="shared" ref="G70:G133" si="23">E70/D70*100</f>
        <v>0</v>
      </c>
      <c r="H70" s="1">
        <f t="shared" ref="H70:H133" si="24">IF(F70&gt;=50,1,"")</f>
        <v>1</v>
      </c>
      <c r="I70" s="1" t="str">
        <f t="shared" ref="I70:I133" si="25">IF(G70&gt;=80,1,"")</f>
        <v/>
      </c>
      <c r="K70" s="19"/>
      <c r="L70" s="1" t="str">
        <f t="shared" si="15"/>
        <v/>
      </c>
      <c r="M70" s="4">
        <f t="shared" ref="M70:M133" si="26">IF(K70=1,3,IF(L70=1,2,1))</f>
        <v>1</v>
      </c>
      <c r="N70" s="4" t="str">
        <f t="shared" ref="N70:N133" si="27">IF(M70=3,"Storstadskommuner",IF(M70=2,"Blandade kommuner","Landsbygdskommuner"))</f>
        <v>Landsbygdskommuner</v>
      </c>
      <c r="O70" s="20">
        <v>1</v>
      </c>
      <c r="P70" s="1">
        <v>684</v>
      </c>
      <c r="Q70" s="1" t="s">
        <v>115</v>
      </c>
      <c r="R70" s="1">
        <v>3505</v>
      </c>
      <c r="S70" s="21">
        <f t="shared" si="16"/>
        <v>29.903591843699346</v>
      </c>
      <c r="T70" s="21" t="str">
        <f t="shared" si="17"/>
        <v/>
      </c>
      <c r="U70" s="22">
        <v>48.207948696072577</v>
      </c>
      <c r="V70" s="1">
        <f t="shared" si="18"/>
        <v>1</v>
      </c>
      <c r="W70" s="1" t="str">
        <f t="shared" si="19"/>
        <v/>
      </c>
      <c r="X70" s="4">
        <f t="shared" si="20"/>
        <v>12</v>
      </c>
      <c r="Y70" s="4" t="str">
        <f t="shared" si="21"/>
        <v>Glesa landsbygdskommuner</v>
      </c>
      <c r="Z70" s="23">
        <v>12</v>
      </c>
      <c r="AA70" s="23" t="s">
        <v>83</v>
      </c>
      <c r="AB70" s="24" t="str">
        <f t="shared" ref="AB70:AB133" si="28">LOOKUP(X70,AE$5:AE$10,AG$5:AG$10)</f>
        <v>Landsbygdskommuner avlägset belägna</v>
      </c>
      <c r="AC70" s="23" t="str">
        <f t="shared" ref="AC70:AC133" si="29">LOOKUP(M70,AH$5:AH$7,AJ$5:AJ$7)</f>
        <v>Landsbygdskommuner</v>
      </c>
      <c r="AD70" s="25"/>
    </row>
    <row r="71" spans="2:30" x14ac:dyDescent="0.2">
      <c r="B71" s="1">
        <v>685</v>
      </c>
      <c r="C71" s="1" t="s">
        <v>116</v>
      </c>
      <c r="D71" s="17">
        <v>27502</v>
      </c>
      <c r="E71" s="17">
        <v>13130</v>
      </c>
      <c r="F71" s="18">
        <f t="shared" si="22"/>
        <v>52.258017598720095</v>
      </c>
      <c r="G71" s="18">
        <f t="shared" si="23"/>
        <v>47.741982401279905</v>
      </c>
      <c r="H71" s="1">
        <f t="shared" si="24"/>
        <v>1</v>
      </c>
      <c r="I71" s="1" t="str">
        <f t="shared" si="25"/>
        <v/>
      </c>
      <c r="K71" s="19"/>
      <c r="L71" s="1" t="str">
        <f t="shared" si="15"/>
        <v/>
      </c>
      <c r="M71" s="4">
        <f t="shared" si="26"/>
        <v>1</v>
      </c>
      <c r="N71" s="4" t="str">
        <f t="shared" si="27"/>
        <v>Landsbygdskommuner</v>
      </c>
      <c r="O71" s="20">
        <v>2</v>
      </c>
      <c r="P71" s="1">
        <v>685</v>
      </c>
      <c r="Q71" s="1" t="s">
        <v>116</v>
      </c>
      <c r="R71" s="1">
        <v>2510</v>
      </c>
      <c r="S71" s="21">
        <f t="shared" si="16"/>
        <v>9.1266089738928073</v>
      </c>
      <c r="T71" s="21" t="str">
        <f t="shared" si="17"/>
        <v/>
      </c>
      <c r="U71" s="22">
        <v>53.289383802390134</v>
      </c>
      <c r="V71" s="1" t="str">
        <f t="shared" si="18"/>
        <v/>
      </c>
      <c r="W71" s="1" t="str">
        <f t="shared" si="19"/>
        <v/>
      </c>
      <c r="X71" s="4">
        <f t="shared" si="20"/>
        <v>12</v>
      </c>
      <c r="Y71" s="4" t="str">
        <f t="shared" si="21"/>
        <v>Glesa landsbygdskommuner</v>
      </c>
      <c r="Z71" s="23">
        <v>22</v>
      </c>
      <c r="AA71" s="23" t="s">
        <v>119</v>
      </c>
      <c r="AB71" s="24" t="str">
        <f t="shared" si="28"/>
        <v>Landsbygdskommuner avlägset belägna</v>
      </c>
      <c r="AC71" s="23" t="str">
        <f t="shared" si="29"/>
        <v>Landsbygdskommuner</v>
      </c>
      <c r="AD71" s="25"/>
    </row>
    <row r="72" spans="2:30" x14ac:dyDescent="0.2">
      <c r="B72" s="1">
        <v>686</v>
      </c>
      <c r="C72" s="1" t="s">
        <v>117</v>
      </c>
      <c r="D72" s="17">
        <v>17788</v>
      </c>
      <c r="E72" s="17">
        <v>10195</v>
      </c>
      <c r="F72" s="18">
        <f t="shared" si="22"/>
        <v>42.686080503710365</v>
      </c>
      <c r="G72" s="18">
        <f t="shared" si="23"/>
        <v>57.313919496289635</v>
      </c>
      <c r="H72" s="1" t="str">
        <f t="shared" si="24"/>
        <v/>
      </c>
      <c r="I72" s="1" t="str">
        <f t="shared" si="25"/>
        <v/>
      </c>
      <c r="K72" s="19"/>
      <c r="L72" s="1">
        <f t="shared" si="15"/>
        <v>1</v>
      </c>
      <c r="M72" s="4">
        <f t="shared" si="26"/>
        <v>2</v>
      </c>
      <c r="N72" s="4" t="str">
        <f t="shared" si="27"/>
        <v>Blandade kommuner</v>
      </c>
      <c r="O72" s="20">
        <v>2</v>
      </c>
      <c r="P72" s="1">
        <v>686</v>
      </c>
      <c r="Q72" s="1" t="s">
        <v>117</v>
      </c>
      <c r="R72" s="1">
        <v>11489</v>
      </c>
      <c r="S72" s="21">
        <f t="shared" si="16"/>
        <v>64.588486620193379</v>
      </c>
      <c r="T72" s="21">
        <f t="shared" si="17"/>
        <v>1</v>
      </c>
      <c r="U72" s="22">
        <v>48.581618694250807</v>
      </c>
      <c r="V72" s="1" t="str">
        <f t="shared" si="18"/>
        <v/>
      </c>
      <c r="W72" s="1" t="str">
        <f t="shared" si="19"/>
        <v/>
      </c>
      <c r="X72" s="4">
        <f t="shared" si="20"/>
        <v>21</v>
      </c>
      <c r="Y72" s="4" t="str">
        <f t="shared" si="21"/>
        <v>Täta blandade kommuner</v>
      </c>
      <c r="Z72" s="23">
        <v>22</v>
      </c>
      <c r="AA72" s="23" t="s">
        <v>119</v>
      </c>
      <c r="AB72" s="24" t="str">
        <f t="shared" si="28"/>
        <v>Täta kommuner nära större städer</v>
      </c>
      <c r="AC72" s="23" t="str">
        <f t="shared" si="29"/>
        <v>Täta kommuner</v>
      </c>
      <c r="AD72" s="25"/>
    </row>
    <row r="73" spans="2:30" x14ac:dyDescent="0.2">
      <c r="B73" s="1">
        <v>687</v>
      </c>
      <c r="C73" s="1" t="s">
        <v>118</v>
      </c>
      <c r="D73" s="17">
        <v>18903</v>
      </c>
      <c r="E73" s="17">
        <v>14156</v>
      </c>
      <c r="F73" s="18">
        <f t="shared" si="22"/>
        <v>25.112416018621381</v>
      </c>
      <c r="G73" s="18">
        <f t="shared" si="23"/>
        <v>74.887583981378611</v>
      </c>
      <c r="H73" s="1" t="str">
        <f t="shared" si="24"/>
        <v/>
      </c>
      <c r="I73" s="1" t="str">
        <f t="shared" si="25"/>
        <v/>
      </c>
      <c r="K73" s="19"/>
      <c r="L73" s="1">
        <f t="shared" si="15"/>
        <v>1</v>
      </c>
      <c r="M73" s="4">
        <f t="shared" si="26"/>
        <v>2</v>
      </c>
      <c r="N73" s="4" t="str">
        <f t="shared" si="27"/>
        <v>Blandade kommuner</v>
      </c>
      <c r="O73" s="20">
        <v>2</v>
      </c>
      <c r="P73" s="1">
        <v>687</v>
      </c>
      <c r="Q73" s="1" t="s">
        <v>118</v>
      </c>
      <c r="R73" s="1">
        <v>1893</v>
      </c>
      <c r="S73" s="21">
        <f t="shared" si="16"/>
        <v>10.014283447071893</v>
      </c>
      <c r="T73" s="21" t="str">
        <f t="shared" si="17"/>
        <v/>
      </c>
      <c r="U73" s="22">
        <v>48.51952159269252</v>
      </c>
      <c r="V73" s="1" t="str">
        <f t="shared" si="18"/>
        <v/>
      </c>
      <c r="W73" s="1" t="str">
        <f t="shared" si="19"/>
        <v/>
      </c>
      <c r="X73" s="4">
        <f t="shared" si="20"/>
        <v>22</v>
      </c>
      <c r="Y73" s="4" t="str">
        <f t="shared" si="21"/>
        <v>Glesa blandade kommuner</v>
      </c>
      <c r="Z73" s="23">
        <v>22</v>
      </c>
      <c r="AA73" s="23" t="s">
        <v>119</v>
      </c>
      <c r="AB73" s="24" t="str">
        <f t="shared" si="28"/>
        <v>Täta kommuner avlägset belägna</v>
      </c>
      <c r="AC73" s="23" t="str">
        <f t="shared" si="29"/>
        <v>Täta kommuner</v>
      </c>
      <c r="AD73" s="25"/>
    </row>
    <row r="74" spans="2:30" x14ac:dyDescent="0.2">
      <c r="B74" s="1">
        <v>760</v>
      </c>
      <c r="C74" s="1" t="s">
        <v>121</v>
      </c>
      <c r="D74" s="17">
        <v>9498</v>
      </c>
      <c r="E74" s="17"/>
      <c r="F74" s="18">
        <f t="shared" si="22"/>
        <v>100</v>
      </c>
      <c r="G74" s="18">
        <f t="shared" si="23"/>
        <v>0</v>
      </c>
      <c r="H74" s="1">
        <f t="shared" si="24"/>
        <v>1</v>
      </c>
      <c r="I74" s="1" t="str">
        <f t="shared" si="25"/>
        <v/>
      </c>
      <c r="K74" s="19"/>
      <c r="L74" s="1" t="str">
        <f t="shared" si="15"/>
        <v/>
      </c>
      <c r="M74" s="4">
        <f t="shared" si="26"/>
        <v>1</v>
      </c>
      <c r="N74" s="4" t="str">
        <f t="shared" si="27"/>
        <v>Landsbygdskommuner</v>
      </c>
      <c r="O74" s="20">
        <v>1</v>
      </c>
      <c r="P74" s="1">
        <v>760</v>
      </c>
      <c r="Q74" s="1" t="s">
        <v>121</v>
      </c>
      <c r="R74" s="1">
        <v>8120</v>
      </c>
      <c r="S74" s="21">
        <f t="shared" si="16"/>
        <v>85.491682459465153</v>
      </c>
      <c r="T74" s="21">
        <f t="shared" si="17"/>
        <v>1</v>
      </c>
      <c r="U74" s="22">
        <v>35.037327156594372</v>
      </c>
      <c r="V74" s="1">
        <f t="shared" si="18"/>
        <v>1</v>
      </c>
      <c r="W74" s="1" t="str">
        <f t="shared" si="19"/>
        <v/>
      </c>
      <c r="X74" s="4">
        <f t="shared" si="20"/>
        <v>11</v>
      </c>
      <c r="Y74" s="4" t="str">
        <f t="shared" si="21"/>
        <v>Tätortsnära landsbygdskommuner</v>
      </c>
      <c r="Z74" s="23">
        <v>11</v>
      </c>
      <c r="AA74" s="23" t="s">
        <v>51</v>
      </c>
      <c r="AB74" s="24" t="str">
        <f t="shared" si="28"/>
        <v>Landsbygdskommuner nära större städer</v>
      </c>
      <c r="AC74" s="23" t="str">
        <f t="shared" si="29"/>
        <v>Landsbygdskommuner</v>
      </c>
      <c r="AD74" s="25"/>
    </row>
    <row r="75" spans="2:30" x14ac:dyDescent="0.2">
      <c r="B75" s="1">
        <v>761</v>
      </c>
      <c r="C75" s="1" t="s">
        <v>122</v>
      </c>
      <c r="D75" s="17">
        <v>8655</v>
      </c>
      <c r="E75" s="17"/>
      <c r="F75" s="18">
        <f t="shared" si="22"/>
        <v>100</v>
      </c>
      <c r="G75" s="18">
        <f t="shared" si="23"/>
        <v>0</v>
      </c>
      <c r="H75" s="1">
        <f t="shared" si="24"/>
        <v>1</v>
      </c>
      <c r="I75" s="1" t="str">
        <f t="shared" si="25"/>
        <v/>
      </c>
      <c r="K75" s="19"/>
      <c r="L75" s="1" t="str">
        <f t="shared" ref="L75:L138" si="30">IF(F75&lt;50,IF(K75&lt;&gt;1,1,""),"")</f>
        <v/>
      </c>
      <c r="M75" s="4">
        <f t="shared" si="26"/>
        <v>1</v>
      </c>
      <c r="N75" s="4" t="str">
        <f t="shared" si="27"/>
        <v>Landsbygdskommuner</v>
      </c>
      <c r="O75" s="20">
        <v>1</v>
      </c>
      <c r="P75" s="1">
        <v>761</v>
      </c>
      <c r="Q75" s="1" t="s">
        <v>122</v>
      </c>
      <c r="R75" s="1">
        <v>8655</v>
      </c>
      <c r="S75" s="21">
        <f t="shared" si="16"/>
        <v>100</v>
      </c>
      <c r="T75" s="21">
        <f t="shared" si="17"/>
        <v>1</v>
      </c>
      <c r="U75" s="22">
        <v>25.926522241478914</v>
      </c>
      <c r="V75" s="1">
        <f t="shared" si="18"/>
        <v>1</v>
      </c>
      <c r="W75" s="1" t="str">
        <f t="shared" si="19"/>
        <v/>
      </c>
      <c r="X75" s="4">
        <f t="shared" si="20"/>
        <v>11</v>
      </c>
      <c r="Y75" s="4" t="str">
        <f t="shared" si="21"/>
        <v>Tätortsnära landsbygdskommuner</v>
      </c>
      <c r="Z75" s="23">
        <v>11</v>
      </c>
      <c r="AA75" s="23" t="s">
        <v>51</v>
      </c>
      <c r="AB75" s="24" t="str">
        <f t="shared" si="28"/>
        <v>Landsbygdskommuner nära större städer</v>
      </c>
      <c r="AC75" s="23" t="str">
        <f t="shared" si="29"/>
        <v>Landsbygdskommuner</v>
      </c>
      <c r="AD75" s="25"/>
    </row>
    <row r="76" spans="2:30" x14ac:dyDescent="0.2">
      <c r="B76" s="1">
        <v>763</v>
      </c>
      <c r="C76" s="1" t="s">
        <v>123</v>
      </c>
      <c r="D76" s="17">
        <v>12369</v>
      </c>
      <c r="E76" s="17"/>
      <c r="F76" s="18">
        <f t="shared" si="22"/>
        <v>100</v>
      </c>
      <c r="G76" s="18">
        <f t="shared" si="23"/>
        <v>0</v>
      </c>
      <c r="H76" s="1">
        <f t="shared" si="24"/>
        <v>1</v>
      </c>
      <c r="I76" s="1" t="str">
        <f t="shared" si="25"/>
        <v/>
      </c>
      <c r="K76" s="19"/>
      <c r="L76" s="1" t="str">
        <f t="shared" si="30"/>
        <v/>
      </c>
      <c r="M76" s="4">
        <f t="shared" si="26"/>
        <v>1</v>
      </c>
      <c r="N76" s="4" t="str">
        <f t="shared" si="27"/>
        <v>Landsbygdskommuner</v>
      </c>
      <c r="O76" s="20">
        <v>1</v>
      </c>
      <c r="P76" s="1">
        <v>763</v>
      </c>
      <c r="Q76" s="1" t="s">
        <v>123</v>
      </c>
      <c r="R76" s="1">
        <v>9816</v>
      </c>
      <c r="S76" s="21">
        <f t="shared" si="16"/>
        <v>79.359689546446759</v>
      </c>
      <c r="T76" s="21">
        <f t="shared" si="17"/>
        <v>1</v>
      </c>
      <c r="U76" s="22">
        <v>37.915964642789767</v>
      </c>
      <c r="V76" s="1">
        <f t="shared" si="18"/>
        <v>1</v>
      </c>
      <c r="W76" s="1" t="str">
        <f t="shared" si="19"/>
        <v/>
      </c>
      <c r="X76" s="4">
        <f t="shared" si="20"/>
        <v>11</v>
      </c>
      <c r="Y76" s="4" t="str">
        <f t="shared" si="21"/>
        <v>Tätortsnära landsbygdskommuner</v>
      </c>
      <c r="Z76" s="23">
        <v>11</v>
      </c>
      <c r="AA76" s="23" t="s">
        <v>51</v>
      </c>
      <c r="AB76" s="24" t="str">
        <f t="shared" si="28"/>
        <v>Landsbygdskommuner nära större städer</v>
      </c>
      <c r="AC76" s="23" t="str">
        <f t="shared" si="29"/>
        <v>Landsbygdskommuner</v>
      </c>
      <c r="AD76" s="25"/>
    </row>
    <row r="77" spans="2:30" x14ac:dyDescent="0.2">
      <c r="B77" s="1">
        <v>764</v>
      </c>
      <c r="C77" s="1" t="s">
        <v>124</v>
      </c>
      <c r="D77" s="17">
        <v>20224</v>
      </c>
      <c r="E77" s="17">
        <v>8622</v>
      </c>
      <c r="F77" s="18">
        <f t="shared" si="22"/>
        <v>57.367484177215189</v>
      </c>
      <c r="G77" s="18">
        <f t="shared" si="23"/>
        <v>42.632515822784811</v>
      </c>
      <c r="H77" s="1">
        <f t="shared" si="24"/>
        <v>1</v>
      </c>
      <c r="I77" s="1" t="str">
        <f t="shared" si="25"/>
        <v/>
      </c>
      <c r="K77" s="19"/>
      <c r="L77" s="1" t="str">
        <f t="shared" si="30"/>
        <v/>
      </c>
      <c r="M77" s="4">
        <f t="shared" si="26"/>
        <v>1</v>
      </c>
      <c r="N77" s="4" t="str">
        <f t="shared" si="27"/>
        <v>Landsbygdskommuner</v>
      </c>
      <c r="O77" s="20">
        <v>1</v>
      </c>
      <c r="P77" s="1">
        <v>764</v>
      </c>
      <c r="Q77" s="1" t="s">
        <v>124</v>
      </c>
      <c r="R77" s="1">
        <v>20224</v>
      </c>
      <c r="S77" s="21">
        <f t="shared" si="16"/>
        <v>100</v>
      </c>
      <c r="T77" s="21">
        <f t="shared" si="17"/>
        <v>1</v>
      </c>
      <c r="U77" s="22">
        <v>19.624028382120251</v>
      </c>
      <c r="V77" s="1" t="str">
        <f t="shared" si="18"/>
        <v/>
      </c>
      <c r="W77" s="1" t="str">
        <f t="shared" si="19"/>
        <v/>
      </c>
      <c r="X77" s="4">
        <f t="shared" si="20"/>
        <v>11</v>
      </c>
      <c r="Y77" s="4" t="str">
        <f t="shared" si="21"/>
        <v>Tätortsnära landsbygdskommuner</v>
      </c>
      <c r="Z77" s="23">
        <v>11</v>
      </c>
      <c r="AA77" s="23" t="s">
        <v>51</v>
      </c>
      <c r="AB77" s="24" t="str">
        <f t="shared" si="28"/>
        <v>Landsbygdskommuner nära större städer</v>
      </c>
      <c r="AC77" s="23" t="str">
        <f t="shared" si="29"/>
        <v>Landsbygdskommuner</v>
      </c>
      <c r="AD77" s="25"/>
    </row>
    <row r="78" spans="2:30" x14ac:dyDescent="0.2">
      <c r="B78" s="1">
        <v>765</v>
      </c>
      <c r="C78" s="1" t="s">
        <v>125</v>
      </c>
      <c r="D78" s="17">
        <v>17884</v>
      </c>
      <c r="E78" s="17">
        <v>9909</v>
      </c>
      <c r="F78" s="18">
        <f t="shared" si="22"/>
        <v>44.592932229926191</v>
      </c>
      <c r="G78" s="18">
        <f t="shared" si="23"/>
        <v>55.407067770073802</v>
      </c>
      <c r="H78" s="1" t="str">
        <f t="shared" si="24"/>
        <v/>
      </c>
      <c r="I78" s="1" t="str">
        <f t="shared" si="25"/>
        <v/>
      </c>
      <c r="K78" s="19"/>
      <c r="L78" s="1">
        <f t="shared" si="30"/>
        <v>1</v>
      </c>
      <c r="M78" s="4">
        <f t="shared" si="26"/>
        <v>2</v>
      </c>
      <c r="N78" s="4" t="str">
        <f t="shared" si="27"/>
        <v>Blandade kommuner</v>
      </c>
      <c r="O78" s="20">
        <v>2</v>
      </c>
      <c r="P78" s="1">
        <v>765</v>
      </c>
      <c r="Q78" s="1" t="s">
        <v>125</v>
      </c>
      <c r="R78" s="1">
        <v>12086</v>
      </c>
      <c r="S78" s="21">
        <f t="shared" si="16"/>
        <v>67.579959740550208</v>
      </c>
      <c r="T78" s="21">
        <f t="shared" si="17"/>
        <v>1</v>
      </c>
      <c r="U78" s="22">
        <v>43.594888354581379</v>
      </c>
      <c r="V78" s="1" t="str">
        <f t="shared" si="18"/>
        <v/>
      </c>
      <c r="W78" s="1" t="str">
        <f t="shared" si="19"/>
        <v/>
      </c>
      <c r="X78" s="4">
        <f t="shared" si="20"/>
        <v>21</v>
      </c>
      <c r="Y78" s="4" t="str">
        <f t="shared" si="21"/>
        <v>Täta blandade kommuner</v>
      </c>
      <c r="Z78" s="23">
        <v>21</v>
      </c>
      <c r="AA78" s="23" t="s">
        <v>43</v>
      </c>
      <c r="AB78" s="24" t="str">
        <f t="shared" si="28"/>
        <v>Täta kommuner nära större städer</v>
      </c>
      <c r="AC78" s="23" t="str">
        <f t="shared" si="29"/>
        <v>Täta kommuner</v>
      </c>
      <c r="AD78" s="25"/>
    </row>
    <row r="79" spans="2:30" x14ac:dyDescent="0.2">
      <c r="B79" s="1">
        <v>767</v>
      </c>
      <c r="C79" s="1" t="s">
        <v>126</v>
      </c>
      <c r="D79" s="17">
        <v>10373</v>
      </c>
      <c r="E79" s="17"/>
      <c r="F79" s="18">
        <f t="shared" si="22"/>
        <v>100</v>
      </c>
      <c r="G79" s="18">
        <f t="shared" si="23"/>
        <v>0</v>
      </c>
      <c r="H79" s="1">
        <f t="shared" si="24"/>
        <v>1</v>
      </c>
      <c r="I79" s="1" t="str">
        <f t="shared" si="25"/>
        <v/>
      </c>
      <c r="K79" s="19"/>
      <c r="L79" s="1" t="str">
        <f t="shared" si="30"/>
        <v/>
      </c>
      <c r="M79" s="4">
        <f t="shared" si="26"/>
        <v>1</v>
      </c>
      <c r="N79" s="4" t="str">
        <f t="shared" si="27"/>
        <v>Landsbygdskommuner</v>
      </c>
      <c r="O79" s="20">
        <v>1</v>
      </c>
      <c r="P79" s="1">
        <v>767</v>
      </c>
      <c r="Q79" s="1" t="s">
        <v>126</v>
      </c>
      <c r="R79" s="1">
        <v>5683</v>
      </c>
      <c r="S79" s="21">
        <f t="shared" si="16"/>
        <v>54.786464860696036</v>
      </c>
      <c r="T79" s="21">
        <f t="shared" si="17"/>
        <v>1</v>
      </c>
      <c r="U79" s="22">
        <v>47.245059288537547</v>
      </c>
      <c r="V79" s="1">
        <f t="shared" si="18"/>
        <v>1</v>
      </c>
      <c r="W79" s="1" t="str">
        <f t="shared" si="19"/>
        <v/>
      </c>
      <c r="X79" s="4">
        <f t="shared" si="20"/>
        <v>11</v>
      </c>
      <c r="Y79" s="4" t="str">
        <f t="shared" si="21"/>
        <v>Tätortsnära landsbygdskommuner</v>
      </c>
      <c r="Z79" s="23">
        <v>11</v>
      </c>
      <c r="AA79" s="23" t="s">
        <v>51</v>
      </c>
      <c r="AB79" s="24" t="str">
        <f t="shared" si="28"/>
        <v>Landsbygdskommuner nära större städer</v>
      </c>
      <c r="AC79" s="23" t="str">
        <f t="shared" si="29"/>
        <v>Landsbygdskommuner</v>
      </c>
      <c r="AD79" s="25"/>
    </row>
    <row r="80" spans="2:30" x14ac:dyDescent="0.2">
      <c r="B80" s="1">
        <v>780</v>
      </c>
      <c r="C80" s="1" t="s">
        <v>127</v>
      </c>
      <c r="D80" s="17">
        <v>94859</v>
      </c>
      <c r="E80" s="17">
        <v>62384</v>
      </c>
      <c r="F80" s="18">
        <f t="shared" si="22"/>
        <v>34.235022507089468</v>
      </c>
      <c r="G80" s="18">
        <f t="shared" si="23"/>
        <v>65.764977492910532</v>
      </c>
      <c r="H80" s="1" t="str">
        <f t="shared" si="24"/>
        <v/>
      </c>
      <c r="I80" s="1" t="str">
        <f t="shared" si="25"/>
        <v/>
      </c>
      <c r="K80" s="19"/>
      <c r="L80" s="1">
        <f t="shared" si="30"/>
        <v>1</v>
      </c>
      <c r="M80" s="4">
        <f t="shared" si="26"/>
        <v>2</v>
      </c>
      <c r="N80" s="4" t="str">
        <f t="shared" si="27"/>
        <v>Blandade kommuner</v>
      </c>
      <c r="O80" s="20">
        <v>2</v>
      </c>
      <c r="P80" s="1">
        <v>780</v>
      </c>
      <c r="Q80" s="1" t="s">
        <v>127</v>
      </c>
      <c r="R80" s="1">
        <v>94859</v>
      </c>
      <c r="S80" s="21">
        <f t="shared" si="16"/>
        <v>100</v>
      </c>
      <c r="T80" s="21">
        <f t="shared" si="17"/>
        <v>1</v>
      </c>
      <c r="U80" s="22">
        <v>8.1862734866134641</v>
      </c>
      <c r="V80" s="1" t="str">
        <f t="shared" si="18"/>
        <v/>
      </c>
      <c r="W80" s="1" t="str">
        <f t="shared" si="19"/>
        <v/>
      </c>
      <c r="X80" s="4">
        <f t="shared" si="20"/>
        <v>21</v>
      </c>
      <c r="Y80" s="4" t="str">
        <f t="shared" si="21"/>
        <v>Täta blandade kommuner</v>
      </c>
      <c r="Z80" s="23">
        <v>21</v>
      </c>
      <c r="AA80" s="23" t="s">
        <v>43</v>
      </c>
      <c r="AB80" s="24" t="str">
        <f t="shared" si="28"/>
        <v>Täta kommuner nära större städer</v>
      </c>
      <c r="AC80" s="23" t="str">
        <f t="shared" si="29"/>
        <v>Täta kommuner</v>
      </c>
      <c r="AD80" s="25"/>
    </row>
    <row r="81" spans="2:30" x14ac:dyDescent="0.2">
      <c r="B81" s="1">
        <v>781</v>
      </c>
      <c r="C81" s="1" t="s">
        <v>128</v>
      </c>
      <c r="D81" s="17">
        <v>28401</v>
      </c>
      <c r="E81" s="17">
        <v>15310</v>
      </c>
      <c r="F81" s="18">
        <f t="shared" si="22"/>
        <v>46.093447413823455</v>
      </c>
      <c r="G81" s="18">
        <f t="shared" si="23"/>
        <v>53.906552586176545</v>
      </c>
      <c r="H81" s="1" t="str">
        <f t="shared" si="24"/>
        <v/>
      </c>
      <c r="I81" s="1" t="str">
        <f t="shared" si="25"/>
        <v/>
      </c>
      <c r="K81" s="19"/>
      <c r="L81" s="1">
        <f t="shared" si="30"/>
        <v>1</v>
      </c>
      <c r="M81" s="4">
        <f t="shared" si="26"/>
        <v>2</v>
      </c>
      <c r="N81" s="4" t="str">
        <f t="shared" si="27"/>
        <v>Blandade kommuner</v>
      </c>
      <c r="O81" s="20">
        <v>2</v>
      </c>
      <c r="P81" s="1">
        <v>781</v>
      </c>
      <c r="Q81" s="1" t="s">
        <v>128</v>
      </c>
      <c r="R81" s="1">
        <v>24093</v>
      </c>
      <c r="S81" s="21">
        <f t="shared" si="16"/>
        <v>84.831520016900825</v>
      </c>
      <c r="T81" s="21">
        <f t="shared" si="17"/>
        <v>1</v>
      </c>
      <c r="U81" s="22">
        <v>41.096707862399207</v>
      </c>
      <c r="V81" s="1" t="str">
        <f t="shared" si="18"/>
        <v/>
      </c>
      <c r="W81" s="1" t="str">
        <f t="shared" si="19"/>
        <v/>
      </c>
      <c r="X81" s="4">
        <f t="shared" si="20"/>
        <v>21</v>
      </c>
      <c r="Y81" s="4" t="str">
        <f t="shared" si="21"/>
        <v>Täta blandade kommuner</v>
      </c>
      <c r="Z81" s="23">
        <v>21</v>
      </c>
      <c r="AA81" s="23" t="s">
        <v>43</v>
      </c>
      <c r="AB81" s="24" t="str">
        <f t="shared" si="28"/>
        <v>Täta kommuner nära större städer</v>
      </c>
      <c r="AC81" s="23" t="str">
        <f t="shared" si="29"/>
        <v>Täta kommuner</v>
      </c>
      <c r="AD81" s="25"/>
    </row>
    <row r="82" spans="2:30" x14ac:dyDescent="0.2">
      <c r="B82" s="1">
        <v>821</v>
      </c>
      <c r="C82" s="1" t="s">
        <v>129</v>
      </c>
      <c r="D82" s="17">
        <v>5731</v>
      </c>
      <c r="E82" s="17"/>
      <c r="F82" s="18">
        <f t="shared" si="22"/>
        <v>100</v>
      </c>
      <c r="G82" s="18">
        <f t="shared" si="23"/>
        <v>0</v>
      </c>
      <c r="H82" s="1">
        <f t="shared" si="24"/>
        <v>1</v>
      </c>
      <c r="I82" s="1" t="str">
        <f t="shared" si="25"/>
        <v/>
      </c>
      <c r="K82" s="19"/>
      <c r="L82" s="1" t="str">
        <f t="shared" si="30"/>
        <v/>
      </c>
      <c r="M82" s="4">
        <f t="shared" si="26"/>
        <v>1</v>
      </c>
      <c r="N82" s="4" t="str">
        <f t="shared" si="27"/>
        <v>Landsbygdskommuner</v>
      </c>
      <c r="O82" s="20">
        <v>1</v>
      </c>
      <c r="P82" s="1">
        <v>821</v>
      </c>
      <c r="Q82" s="1" t="s">
        <v>129</v>
      </c>
      <c r="R82" s="1">
        <v>601</v>
      </c>
      <c r="S82" s="21">
        <f t="shared" si="16"/>
        <v>10.486826033850987</v>
      </c>
      <c r="T82" s="21" t="str">
        <f t="shared" si="17"/>
        <v/>
      </c>
      <c r="U82" s="22">
        <v>52.910259989530623</v>
      </c>
      <c r="V82" s="1">
        <f t="shared" si="18"/>
        <v>1</v>
      </c>
      <c r="W82" s="1" t="str">
        <f t="shared" si="19"/>
        <v/>
      </c>
      <c r="X82" s="4">
        <f t="shared" si="20"/>
        <v>12</v>
      </c>
      <c r="Y82" s="4" t="str">
        <f t="shared" si="21"/>
        <v>Glesa landsbygdskommuner</v>
      </c>
      <c r="Z82" s="23">
        <v>12</v>
      </c>
      <c r="AA82" s="23" t="s">
        <v>83</v>
      </c>
      <c r="AB82" s="24" t="str">
        <f t="shared" si="28"/>
        <v>Landsbygdskommuner avlägset belägna</v>
      </c>
      <c r="AC82" s="23" t="str">
        <f t="shared" si="29"/>
        <v>Landsbygdskommuner</v>
      </c>
      <c r="AD82" s="25"/>
    </row>
    <row r="83" spans="2:30" x14ac:dyDescent="0.2">
      <c r="B83" s="1">
        <v>834</v>
      </c>
      <c r="C83" s="1" t="s">
        <v>130</v>
      </c>
      <c r="D83" s="17">
        <v>7149</v>
      </c>
      <c r="E83" s="17"/>
      <c r="F83" s="18">
        <f t="shared" si="22"/>
        <v>100</v>
      </c>
      <c r="G83" s="18">
        <f t="shared" si="23"/>
        <v>0</v>
      </c>
      <c r="H83" s="1">
        <f t="shared" si="24"/>
        <v>1</v>
      </c>
      <c r="I83" s="1" t="str">
        <f t="shared" si="25"/>
        <v/>
      </c>
      <c r="K83" s="19"/>
      <c r="L83" s="1" t="str">
        <f t="shared" si="30"/>
        <v/>
      </c>
      <c r="M83" s="4">
        <f t="shared" si="26"/>
        <v>1</v>
      </c>
      <c r="N83" s="4" t="str">
        <f t="shared" si="27"/>
        <v>Landsbygdskommuner</v>
      </c>
      <c r="O83" s="20">
        <v>1</v>
      </c>
      <c r="P83" s="1">
        <v>834</v>
      </c>
      <c r="Q83" s="1" t="s">
        <v>130</v>
      </c>
      <c r="R83" s="1">
        <v>7095</v>
      </c>
      <c r="S83" s="21">
        <f t="shared" si="16"/>
        <v>99.244649601342843</v>
      </c>
      <c r="T83" s="21">
        <f t="shared" si="17"/>
        <v>1</v>
      </c>
      <c r="U83" s="22">
        <v>30.856704900452275</v>
      </c>
      <c r="V83" s="1">
        <f t="shared" si="18"/>
        <v>1</v>
      </c>
      <c r="W83" s="1" t="str">
        <f t="shared" si="19"/>
        <v/>
      </c>
      <c r="X83" s="4">
        <f t="shared" si="20"/>
        <v>11</v>
      </c>
      <c r="Y83" s="4" t="str">
        <f t="shared" si="21"/>
        <v>Tätortsnära landsbygdskommuner</v>
      </c>
      <c r="Z83" s="23">
        <v>11</v>
      </c>
      <c r="AA83" s="23" t="s">
        <v>51</v>
      </c>
      <c r="AB83" s="24" t="str">
        <f t="shared" si="28"/>
        <v>Landsbygdskommuner nära större städer</v>
      </c>
      <c r="AC83" s="23" t="str">
        <f t="shared" si="29"/>
        <v>Landsbygdskommuner</v>
      </c>
      <c r="AD83" s="25"/>
    </row>
    <row r="84" spans="2:30" x14ac:dyDescent="0.2">
      <c r="B84" s="1">
        <v>840</v>
      </c>
      <c r="C84" s="1" t="s">
        <v>131</v>
      </c>
      <c r="D84" s="17">
        <v>15487</v>
      </c>
      <c r="E84" s="17">
        <v>5491</v>
      </c>
      <c r="F84" s="18">
        <f t="shared" si="22"/>
        <v>64.544456641053785</v>
      </c>
      <c r="G84" s="18">
        <f t="shared" si="23"/>
        <v>35.455543358946215</v>
      </c>
      <c r="H84" s="1">
        <f t="shared" si="24"/>
        <v>1</v>
      </c>
      <c r="I84" s="1" t="str">
        <f t="shared" si="25"/>
        <v/>
      </c>
      <c r="K84" s="19"/>
      <c r="L84" s="1" t="str">
        <f t="shared" si="30"/>
        <v/>
      </c>
      <c r="M84" s="4">
        <f t="shared" si="26"/>
        <v>1</v>
      </c>
      <c r="N84" s="4" t="str">
        <f t="shared" si="27"/>
        <v>Landsbygdskommuner</v>
      </c>
      <c r="O84" s="20">
        <v>1</v>
      </c>
      <c r="P84" s="1">
        <v>840</v>
      </c>
      <c r="Q84" s="1" t="s">
        <v>131</v>
      </c>
      <c r="R84" s="1">
        <v>15002</v>
      </c>
      <c r="S84" s="21">
        <f t="shared" si="16"/>
        <v>96.868341189384637</v>
      </c>
      <c r="T84" s="21">
        <f t="shared" si="17"/>
        <v>1</v>
      </c>
      <c r="U84" s="22">
        <v>18.9125643012419</v>
      </c>
      <c r="V84" s="1" t="str">
        <f t="shared" si="18"/>
        <v/>
      </c>
      <c r="W84" s="1" t="str">
        <f t="shared" si="19"/>
        <v/>
      </c>
      <c r="X84" s="4">
        <f t="shared" si="20"/>
        <v>11</v>
      </c>
      <c r="Y84" s="4" t="str">
        <f t="shared" si="21"/>
        <v>Tätortsnära landsbygdskommuner</v>
      </c>
      <c r="Z84" s="23">
        <v>11</v>
      </c>
      <c r="AA84" s="23" t="s">
        <v>51</v>
      </c>
      <c r="AB84" s="24" t="str">
        <f t="shared" si="28"/>
        <v>Landsbygdskommuner nära större städer</v>
      </c>
      <c r="AC84" s="23" t="str">
        <f t="shared" si="29"/>
        <v>Landsbygdskommuner</v>
      </c>
      <c r="AD84" s="25"/>
    </row>
    <row r="85" spans="2:30" x14ac:dyDescent="0.2">
      <c r="B85" s="1">
        <v>860</v>
      </c>
      <c r="C85" s="1" t="s">
        <v>132</v>
      </c>
      <c r="D85" s="17">
        <v>14107</v>
      </c>
      <c r="E85" s="17">
        <v>5247</v>
      </c>
      <c r="F85" s="18">
        <f t="shared" si="22"/>
        <v>62.805699298220738</v>
      </c>
      <c r="G85" s="18">
        <f t="shared" si="23"/>
        <v>37.194300701779262</v>
      </c>
      <c r="H85" s="1">
        <f t="shared" si="24"/>
        <v>1</v>
      </c>
      <c r="I85" s="1" t="str">
        <f t="shared" si="25"/>
        <v/>
      </c>
      <c r="K85" s="19"/>
      <c r="L85" s="1" t="str">
        <f t="shared" si="30"/>
        <v/>
      </c>
      <c r="M85" s="4">
        <f t="shared" si="26"/>
        <v>1</v>
      </c>
      <c r="N85" s="4" t="str">
        <f t="shared" si="27"/>
        <v>Landsbygdskommuner</v>
      </c>
      <c r="O85" s="20">
        <v>1</v>
      </c>
      <c r="P85" s="1">
        <v>860</v>
      </c>
      <c r="Q85" s="1" t="s">
        <v>132</v>
      </c>
      <c r="R85" s="1">
        <v>8</v>
      </c>
      <c r="S85" s="21">
        <f t="shared" si="16"/>
        <v>5.6709435032253494E-2</v>
      </c>
      <c r="T85" s="21" t="str">
        <f t="shared" si="17"/>
        <v/>
      </c>
      <c r="U85" s="22">
        <v>71.620578436237324</v>
      </c>
      <c r="V85" s="1" t="str">
        <f t="shared" si="18"/>
        <v/>
      </c>
      <c r="W85" s="1" t="str">
        <f t="shared" si="19"/>
        <v/>
      </c>
      <c r="X85" s="4">
        <f t="shared" si="20"/>
        <v>12</v>
      </c>
      <c r="Y85" s="4" t="str">
        <f t="shared" si="21"/>
        <v>Glesa landsbygdskommuner</v>
      </c>
      <c r="Z85" s="23">
        <v>12</v>
      </c>
      <c r="AA85" s="23" t="s">
        <v>83</v>
      </c>
      <c r="AB85" s="24" t="str">
        <f t="shared" si="28"/>
        <v>Landsbygdskommuner avlägset belägna</v>
      </c>
      <c r="AC85" s="23" t="str">
        <f t="shared" si="29"/>
        <v>Landsbygdskommuner</v>
      </c>
      <c r="AD85" s="25"/>
    </row>
    <row r="86" spans="2:30" x14ac:dyDescent="0.2">
      <c r="B86" s="1">
        <v>861</v>
      </c>
      <c r="C86" s="1" t="s">
        <v>133</v>
      </c>
      <c r="D86" s="17">
        <v>13264</v>
      </c>
      <c r="E86" s="17"/>
      <c r="F86" s="18">
        <f t="shared" si="22"/>
        <v>100</v>
      </c>
      <c r="G86" s="18">
        <f t="shared" si="23"/>
        <v>0</v>
      </c>
      <c r="H86" s="1">
        <f t="shared" si="24"/>
        <v>1</v>
      </c>
      <c r="I86" s="1" t="str">
        <f t="shared" si="25"/>
        <v/>
      </c>
      <c r="K86" s="19"/>
      <c r="L86" s="1" t="str">
        <f t="shared" si="30"/>
        <v/>
      </c>
      <c r="M86" s="4">
        <f t="shared" si="26"/>
        <v>1</v>
      </c>
      <c r="N86" s="4" t="str">
        <f t="shared" si="27"/>
        <v>Landsbygdskommuner</v>
      </c>
      <c r="O86" s="20">
        <v>1</v>
      </c>
      <c r="P86" s="1">
        <v>861</v>
      </c>
      <c r="Q86" s="1" t="s">
        <v>133</v>
      </c>
      <c r="R86" s="1">
        <v>12773</v>
      </c>
      <c r="S86" s="21">
        <f t="shared" si="16"/>
        <v>96.29825090470446</v>
      </c>
      <c r="T86" s="21">
        <f t="shared" si="17"/>
        <v>1</v>
      </c>
      <c r="U86" s="22">
        <v>31.558895004020908</v>
      </c>
      <c r="V86" s="1">
        <f t="shared" si="18"/>
        <v>1</v>
      </c>
      <c r="W86" s="1" t="str">
        <f t="shared" si="19"/>
        <v/>
      </c>
      <c r="X86" s="4">
        <f t="shared" si="20"/>
        <v>11</v>
      </c>
      <c r="Y86" s="4" t="str">
        <f t="shared" si="21"/>
        <v>Tätortsnära landsbygdskommuner</v>
      </c>
      <c r="Z86" s="23">
        <v>11</v>
      </c>
      <c r="AA86" s="23" t="s">
        <v>51</v>
      </c>
      <c r="AB86" s="24" t="str">
        <f t="shared" si="28"/>
        <v>Landsbygdskommuner nära större städer</v>
      </c>
      <c r="AC86" s="23" t="str">
        <f t="shared" si="29"/>
        <v>Landsbygdskommuner</v>
      </c>
      <c r="AD86" s="25"/>
    </row>
    <row r="87" spans="2:30" x14ac:dyDescent="0.2">
      <c r="B87" s="1">
        <v>862</v>
      </c>
      <c r="C87" s="1" t="s">
        <v>134</v>
      </c>
      <c r="D87" s="17">
        <v>9360</v>
      </c>
      <c r="E87" s="17"/>
      <c r="F87" s="18">
        <f t="shared" si="22"/>
        <v>100</v>
      </c>
      <c r="G87" s="18">
        <f t="shared" si="23"/>
        <v>0</v>
      </c>
      <c r="H87" s="1">
        <f t="shared" si="24"/>
        <v>1</v>
      </c>
      <c r="I87" s="1" t="str">
        <f t="shared" si="25"/>
        <v/>
      </c>
      <c r="K87" s="19"/>
      <c r="L87" s="1" t="str">
        <f t="shared" si="30"/>
        <v/>
      </c>
      <c r="M87" s="4">
        <f t="shared" si="26"/>
        <v>1</v>
      </c>
      <c r="N87" s="4" t="str">
        <f t="shared" si="27"/>
        <v>Landsbygdskommuner</v>
      </c>
      <c r="O87" s="20">
        <v>1</v>
      </c>
      <c r="P87" s="1">
        <v>862</v>
      </c>
      <c r="Q87" s="1" t="s">
        <v>134</v>
      </c>
      <c r="R87" s="1">
        <v>7901</v>
      </c>
      <c r="S87" s="21">
        <f t="shared" si="16"/>
        <v>84.412393162393158</v>
      </c>
      <c r="T87" s="21">
        <f t="shared" si="17"/>
        <v>1</v>
      </c>
      <c r="U87" s="22">
        <v>43.242503561253564</v>
      </c>
      <c r="V87" s="1">
        <f t="shared" si="18"/>
        <v>1</v>
      </c>
      <c r="W87" s="1" t="str">
        <f t="shared" si="19"/>
        <v/>
      </c>
      <c r="X87" s="4">
        <f t="shared" si="20"/>
        <v>11</v>
      </c>
      <c r="Y87" s="4" t="str">
        <f t="shared" si="21"/>
        <v>Tätortsnära landsbygdskommuner</v>
      </c>
      <c r="Z87" s="23">
        <v>11</v>
      </c>
      <c r="AA87" s="23" t="s">
        <v>51</v>
      </c>
      <c r="AB87" s="24" t="str">
        <f t="shared" si="28"/>
        <v>Landsbygdskommuner nära större städer</v>
      </c>
      <c r="AC87" s="23" t="str">
        <f t="shared" si="29"/>
        <v>Landsbygdskommuner</v>
      </c>
      <c r="AD87" s="25"/>
    </row>
    <row r="88" spans="2:30" x14ac:dyDescent="0.2">
      <c r="B88" s="1">
        <v>880</v>
      </c>
      <c r="C88" s="1" t="s">
        <v>135</v>
      </c>
      <c r="D88" s="17">
        <v>70329</v>
      </c>
      <c r="E88" s="17">
        <v>47018</v>
      </c>
      <c r="F88" s="18">
        <f t="shared" si="22"/>
        <v>33.145644044419797</v>
      </c>
      <c r="G88" s="18">
        <f t="shared" si="23"/>
        <v>66.854355955580203</v>
      </c>
      <c r="H88" s="1" t="str">
        <f t="shared" si="24"/>
        <v/>
      </c>
      <c r="I88" s="1" t="str">
        <f t="shared" si="25"/>
        <v/>
      </c>
      <c r="K88" s="19"/>
      <c r="L88" s="1">
        <f t="shared" si="30"/>
        <v>1</v>
      </c>
      <c r="M88" s="4">
        <f t="shared" si="26"/>
        <v>2</v>
      </c>
      <c r="N88" s="4" t="str">
        <f t="shared" si="27"/>
        <v>Blandade kommuner</v>
      </c>
      <c r="O88" s="20">
        <v>2</v>
      </c>
      <c r="P88" s="1">
        <v>880</v>
      </c>
      <c r="Q88" s="1" t="s">
        <v>135</v>
      </c>
      <c r="R88" s="1">
        <v>70308</v>
      </c>
      <c r="S88" s="21">
        <f t="shared" si="16"/>
        <v>99.970140340400121</v>
      </c>
      <c r="T88" s="21">
        <f t="shared" si="17"/>
        <v>1</v>
      </c>
      <c r="U88" s="22">
        <v>8.2603378407200445</v>
      </c>
      <c r="V88" s="1" t="str">
        <f t="shared" si="18"/>
        <v/>
      </c>
      <c r="W88" s="1" t="str">
        <f t="shared" si="19"/>
        <v/>
      </c>
      <c r="X88" s="4">
        <f t="shared" si="20"/>
        <v>21</v>
      </c>
      <c r="Y88" s="4" t="str">
        <f t="shared" si="21"/>
        <v>Täta blandade kommuner</v>
      </c>
      <c r="Z88" s="23">
        <v>21</v>
      </c>
      <c r="AA88" s="23" t="s">
        <v>43</v>
      </c>
      <c r="AB88" s="24" t="str">
        <f t="shared" si="28"/>
        <v>Täta kommuner nära större städer</v>
      </c>
      <c r="AC88" s="23" t="str">
        <f t="shared" si="29"/>
        <v>Täta kommuner</v>
      </c>
      <c r="AD88" s="25"/>
    </row>
    <row r="89" spans="2:30" x14ac:dyDescent="0.2">
      <c r="B89" s="1">
        <v>881</v>
      </c>
      <c r="C89" s="1" t="s">
        <v>136</v>
      </c>
      <c r="D89" s="17">
        <v>20273</v>
      </c>
      <c r="E89" s="17">
        <v>12688</v>
      </c>
      <c r="F89" s="18">
        <f t="shared" si="22"/>
        <v>37.414294874956838</v>
      </c>
      <c r="G89" s="18">
        <f t="shared" si="23"/>
        <v>62.585705125043155</v>
      </c>
      <c r="H89" s="1" t="str">
        <f t="shared" si="24"/>
        <v/>
      </c>
      <c r="I89" s="1" t="str">
        <f t="shared" si="25"/>
        <v/>
      </c>
      <c r="K89" s="19"/>
      <c r="L89" s="1">
        <f t="shared" si="30"/>
        <v>1</v>
      </c>
      <c r="M89" s="4">
        <f t="shared" si="26"/>
        <v>2</v>
      </c>
      <c r="N89" s="4" t="str">
        <f t="shared" si="27"/>
        <v>Blandade kommuner</v>
      </c>
      <c r="O89" s="20">
        <v>2</v>
      </c>
      <c r="P89" s="1">
        <v>881</v>
      </c>
      <c r="Q89" s="1" t="s">
        <v>136</v>
      </c>
      <c r="R89" s="1">
        <v>20195</v>
      </c>
      <c r="S89" s="21">
        <f t="shared" si="16"/>
        <v>99.615251812755872</v>
      </c>
      <c r="T89" s="21">
        <f t="shared" si="17"/>
        <v>1</v>
      </c>
      <c r="U89" s="22">
        <v>26.471240073003504</v>
      </c>
      <c r="V89" s="1" t="str">
        <f t="shared" si="18"/>
        <v/>
      </c>
      <c r="W89" s="1" t="str">
        <f t="shared" si="19"/>
        <v/>
      </c>
      <c r="X89" s="4">
        <f t="shared" si="20"/>
        <v>21</v>
      </c>
      <c r="Y89" s="4" t="str">
        <f t="shared" si="21"/>
        <v>Täta blandade kommuner</v>
      </c>
      <c r="Z89" s="23">
        <v>21</v>
      </c>
      <c r="AA89" s="23" t="s">
        <v>43</v>
      </c>
      <c r="AB89" s="24" t="str">
        <f t="shared" si="28"/>
        <v>Täta kommuner nära större städer</v>
      </c>
      <c r="AC89" s="23" t="str">
        <f t="shared" si="29"/>
        <v>Täta kommuner</v>
      </c>
      <c r="AD89" s="25"/>
    </row>
    <row r="90" spans="2:30" x14ac:dyDescent="0.2">
      <c r="B90" s="1">
        <v>882</v>
      </c>
      <c r="C90" s="1" t="s">
        <v>137</v>
      </c>
      <c r="D90" s="17">
        <v>27147</v>
      </c>
      <c r="E90" s="17">
        <v>17197</v>
      </c>
      <c r="F90" s="18">
        <f t="shared" si="22"/>
        <v>36.652300438354146</v>
      </c>
      <c r="G90" s="18">
        <f t="shared" si="23"/>
        <v>63.347699561645854</v>
      </c>
      <c r="H90" s="1" t="str">
        <f t="shared" si="24"/>
        <v/>
      </c>
      <c r="I90" s="1" t="str">
        <f t="shared" si="25"/>
        <v/>
      </c>
      <c r="K90" s="19"/>
      <c r="L90" s="1">
        <f t="shared" si="30"/>
        <v>1</v>
      </c>
      <c r="M90" s="4">
        <f t="shared" si="26"/>
        <v>2</v>
      </c>
      <c r="N90" s="4" t="str">
        <f t="shared" si="27"/>
        <v>Blandade kommuner</v>
      </c>
      <c r="O90" s="20">
        <v>2</v>
      </c>
      <c r="P90" s="1">
        <v>882</v>
      </c>
      <c r="Q90" s="1" t="s">
        <v>137</v>
      </c>
      <c r="R90" s="1">
        <v>1613</v>
      </c>
      <c r="S90" s="21">
        <f t="shared" si="16"/>
        <v>5.9417246841271592</v>
      </c>
      <c r="T90" s="21" t="str">
        <f t="shared" si="17"/>
        <v/>
      </c>
      <c r="U90" s="22">
        <v>52.4643051001486</v>
      </c>
      <c r="V90" s="1" t="str">
        <f t="shared" si="18"/>
        <v/>
      </c>
      <c r="W90" s="1" t="str">
        <f t="shared" si="19"/>
        <v/>
      </c>
      <c r="X90" s="4">
        <f t="shared" si="20"/>
        <v>22</v>
      </c>
      <c r="Y90" s="4" t="str">
        <f t="shared" si="21"/>
        <v>Glesa blandade kommuner</v>
      </c>
      <c r="Z90" s="23">
        <v>22</v>
      </c>
      <c r="AA90" s="23" t="s">
        <v>119</v>
      </c>
      <c r="AB90" s="24" t="str">
        <f t="shared" si="28"/>
        <v>Täta kommuner avlägset belägna</v>
      </c>
      <c r="AC90" s="23" t="str">
        <f t="shared" si="29"/>
        <v>Täta kommuner</v>
      </c>
      <c r="AD90" s="25"/>
    </row>
    <row r="91" spans="2:30" x14ac:dyDescent="0.2">
      <c r="B91" s="1">
        <v>883</v>
      </c>
      <c r="C91" s="1" t="s">
        <v>138</v>
      </c>
      <c r="D91" s="17">
        <v>36655</v>
      </c>
      <c r="E91" s="17">
        <v>20582</v>
      </c>
      <c r="F91" s="18">
        <f t="shared" si="22"/>
        <v>43.849406629382074</v>
      </c>
      <c r="G91" s="18">
        <f t="shared" si="23"/>
        <v>56.150593370617919</v>
      </c>
      <c r="H91" s="1" t="str">
        <f t="shared" si="24"/>
        <v/>
      </c>
      <c r="I91" s="1" t="str">
        <f t="shared" si="25"/>
        <v/>
      </c>
      <c r="K91" s="19"/>
      <c r="L91" s="1">
        <f t="shared" si="30"/>
        <v>1</v>
      </c>
      <c r="M91" s="4">
        <f t="shared" si="26"/>
        <v>2</v>
      </c>
      <c r="N91" s="4" t="str">
        <f t="shared" si="27"/>
        <v>Blandade kommuner</v>
      </c>
      <c r="O91" s="20">
        <v>2</v>
      </c>
      <c r="P91" s="1">
        <v>883</v>
      </c>
      <c r="Q91" s="1" t="s">
        <v>138</v>
      </c>
      <c r="R91" s="1">
        <v>47</v>
      </c>
      <c r="S91" s="21">
        <f t="shared" si="16"/>
        <v>0.12822261628700041</v>
      </c>
      <c r="T91" s="21" t="str">
        <f t="shared" si="17"/>
        <v/>
      </c>
      <c r="U91" s="22">
        <v>73.561047262866708</v>
      </c>
      <c r="V91" s="1" t="str">
        <f t="shared" si="18"/>
        <v/>
      </c>
      <c r="W91" s="1" t="str">
        <f t="shared" si="19"/>
        <v/>
      </c>
      <c r="X91" s="4">
        <f t="shared" si="20"/>
        <v>22</v>
      </c>
      <c r="Y91" s="4" t="str">
        <f t="shared" si="21"/>
        <v>Glesa blandade kommuner</v>
      </c>
      <c r="Z91" s="23">
        <v>22</v>
      </c>
      <c r="AA91" s="23" t="s">
        <v>119</v>
      </c>
      <c r="AB91" s="24" t="str">
        <f t="shared" si="28"/>
        <v>Täta kommuner avlägset belägna</v>
      </c>
      <c r="AC91" s="23" t="str">
        <f t="shared" si="29"/>
        <v>Täta kommuner</v>
      </c>
      <c r="AD91" s="25"/>
    </row>
    <row r="92" spans="2:30" x14ac:dyDescent="0.2">
      <c r="B92" s="1">
        <v>884</v>
      </c>
      <c r="C92" s="1" t="s">
        <v>139</v>
      </c>
      <c r="D92" s="17">
        <v>15672</v>
      </c>
      <c r="E92" s="17">
        <v>7964</v>
      </c>
      <c r="F92" s="18">
        <f t="shared" si="22"/>
        <v>49.183256763654924</v>
      </c>
      <c r="G92" s="18">
        <f t="shared" si="23"/>
        <v>50.816743236345076</v>
      </c>
      <c r="H92" s="1" t="str">
        <f t="shared" si="24"/>
        <v/>
      </c>
      <c r="I92" s="1" t="str">
        <f t="shared" si="25"/>
        <v/>
      </c>
      <c r="K92" s="19"/>
      <c r="L92" s="1">
        <f t="shared" si="30"/>
        <v>1</v>
      </c>
      <c r="M92" s="4">
        <f t="shared" si="26"/>
        <v>2</v>
      </c>
      <c r="N92" s="4" t="str">
        <f t="shared" si="27"/>
        <v>Blandade kommuner</v>
      </c>
      <c r="O92" s="20">
        <v>2</v>
      </c>
      <c r="P92" s="1">
        <v>884</v>
      </c>
      <c r="Q92" s="1" t="s">
        <v>139</v>
      </c>
      <c r="R92" s="1">
        <v>0</v>
      </c>
      <c r="S92" s="21">
        <f t="shared" si="16"/>
        <v>0</v>
      </c>
      <c r="T92" s="21" t="str">
        <f t="shared" si="17"/>
        <v/>
      </c>
      <c r="U92" s="22">
        <v>68.562726518631962</v>
      </c>
      <c r="V92" s="1" t="str">
        <f t="shared" si="18"/>
        <v/>
      </c>
      <c r="W92" s="1" t="str">
        <f t="shared" si="19"/>
        <v/>
      </c>
      <c r="X92" s="4">
        <f t="shared" si="20"/>
        <v>22</v>
      </c>
      <c r="Y92" s="4" t="str">
        <f t="shared" si="21"/>
        <v>Glesa blandade kommuner</v>
      </c>
      <c r="Z92" s="23">
        <v>22</v>
      </c>
      <c r="AA92" s="23" t="s">
        <v>119</v>
      </c>
      <c r="AB92" s="24" t="str">
        <f t="shared" si="28"/>
        <v>Täta kommuner avlägset belägna</v>
      </c>
      <c r="AC92" s="23" t="str">
        <f t="shared" si="29"/>
        <v>Täta kommuner</v>
      </c>
      <c r="AD92" s="25"/>
    </row>
    <row r="93" spans="2:30" x14ac:dyDescent="0.2">
      <c r="B93" s="1">
        <v>885</v>
      </c>
      <c r="C93" s="1" t="s">
        <v>140</v>
      </c>
      <c r="D93" s="17">
        <v>10836</v>
      </c>
      <c r="E93" s="17"/>
      <c r="F93" s="18">
        <f t="shared" si="22"/>
        <v>100</v>
      </c>
      <c r="G93" s="18">
        <f t="shared" si="23"/>
        <v>0</v>
      </c>
      <c r="H93" s="1">
        <f t="shared" si="24"/>
        <v>1</v>
      </c>
      <c r="I93" s="1" t="str">
        <f t="shared" si="25"/>
        <v/>
      </c>
      <c r="K93" s="19"/>
      <c r="L93" s="1" t="str">
        <f t="shared" si="30"/>
        <v/>
      </c>
      <c r="M93" s="4">
        <f t="shared" si="26"/>
        <v>1</v>
      </c>
      <c r="N93" s="4" t="str">
        <f t="shared" si="27"/>
        <v>Landsbygdskommuner</v>
      </c>
      <c r="O93" s="20">
        <v>1</v>
      </c>
      <c r="P93" s="1">
        <v>885</v>
      </c>
      <c r="Q93" s="1" t="s">
        <v>140</v>
      </c>
      <c r="R93" s="1">
        <v>8194</v>
      </c>
      <c r="S93" s="21">
        <f t="shared" si="16"/>
        <v>75.618309339239573</v>
      </c>
      <c r="T93" s="21">
        <f t="shared" si="17"/>
        <v>1</v>
      </c>
      <c r="U93" s="22">
        <v>37.198724929248186</v>
      </c>
      <c r="V93" s="1">
        <f t="shared" si="18"/>
        <v>1</v>
      </c>
      <c r="W93" s="1" t="str">
        <f t="shared" si="19"/>
        <v/>
      </c>
      <c r="X93" s="4">
        <f t="shared" si="20"/>
        <v>11</v>
      </c>
      <c r="Y93" s="4" t="str">
        <f t="shared" si="21"/>
        <v>Tätortsnära landsbygdskommuner</v>
      </c>
      <c r="Z93" s="23">
        <v>11</v>
      </c>
      <c r="AA93" s="23" t="s">
        <v>51</v>
      </c>
      <c r="AB93" s="24" t="str">
        <f t="shared" si="28"/>
        <v>Landsbygdskommuner nära större städer</v>
      </c>
      <c r="AC93" s="23" t="str">
        <f t="shared" si="29"/>
        <v>Landsbygdskommuner</v>
      </c>
      <c r="AD93" s="25"/>
    </row>
    <row r="94" spans="2:30" x14ac:dyDescent="0.2">
      <c r="B94" s="1">
        <v>980</v>
      </c>
      <c r="C94" s="1" t="s">
        <v>141</v>
      </c>
      <c r="D94" s="17">
        <v>60124</v>
      </c>
      <c r="E94" s="17">
        <v>24443</v>
      </c>
      <c r="F94" s="18">
        <f t="shared" si="22"/>
        <v>59.345685583128201</v>
      </c>
      <c r="G94" s="18">
        <f t="shared" si="23"/>
        <v>40.654314416871799</v>
      </c>
      <c r="H94" s="1">
        <f t="shared" si="24"/>
        <v>1</v>
      </c>
      <c r="I94" s="1" t="str">
        <f t="shared" si="25"/>
        <v/>
      </c>
      <c r="K94" s="19"/>
      <c r="L94" s="1" t="str">
        <f t="shared" si="30"/>
        <v/>
      </c>
      <c r="M94" s="4">
        <f t="shared" si="26"/>
        <v>1</v>
      </c>
      <c r="N94" s="4" t="str">
        <f t="shared" si="27"/>
        <v>Landsbygdskommuner</v>
      </c>
      <c r="O94" s="20">
        <v>1</v>
      </c>
      <c r="P94" s="1">
        <v>980</v>
      </c>
      <c r="Q94" s="1" t="s">
        <v>141</v>
      </c>
      <c r="R94" s="1">
        <v>0</v>
      </c>
      <c r="S94" s="21">
        <f t="shared" si="16"/>
        <v>0</v>
      </c>
      <c r="T94" s="21" t="str">
        <f t="shared" si="17"/>
        <v/>
      </c>
      <c r="U94" s="22">
        <v>0</v>
      </c>
      <c r="V94" s="1" t="str">
        <f t="shared" si="18"/>
        <v/>
      </c>
      <c r="W94" s="1" t="str">
        <f t="shared" si="19"/>
        <v/>
      </c>
      <c r="X94" s="4">
        <f t="shared" si="20"/>
        <v>12</v>
      </c>
      <c r="Y94" s="4" t="str">
        <f t="shared" si="21"/>
        <v>Glesa landsbygdskommuner</v>
      </c>
      <c r="Z94" s="23">
        <v>12</v>
      </c>
      <c r="AA94" s="23" t="s">
        <v>83</v>
      </c>
      <c r="AB94" s="24" t="str">
        <f t="shared" si="28"/>
        <v>Landsbygdskommuner avlägset belägna</v>
      </c>
      <c r="AC94" s="23" t="str">
        <f t="shared" si="29"/>
        <v>Landsbygdskommuner</v>
      </c>
      <c r="AD94" s="25"/>
    </row>
    <row r="95" spans="2:30" x14ac:dyDescent="0.2">
      <c r="B95" s="1">
        <v>1060</v>
      </c>
      <c r="C95" s="1" t="s">
        <v>142</v>
      </c>
      <c r="D95" s="17">
        <v>13311</v>
      </c>
      <c r="E95" s="17">
        <v>6817</v>
      </c>
      <c r="F95" s="18">
        <f t="shared" si="22"/>
        <v>48.786717752234992</v>
      </c>
      <c r="G95" s="18">
        <f t="shared" si="23"/>
        <v>51.213282247765001</v>
      </c>
      <c r="H95" s="1" t="str">
        <f t="shared" si="24"/>
        <v/>
      </c>
      <c r="I95" s="1" t="str">
        <f t="shared" si="25"/>
        <v/>
      </c>
      <c r="K95" s="19"/>
      <c r="L95" s="1">
        <f t="shared" si="30"/>
        <v>1</v>
      </c>
      <c r="M95" s="4">
        <f t="shared" si="26"/>
        <v>2</v>
      </c>
      <c r="N95" s="4" t="str">
        <f t="shared" si="27"/>
        <v>Blandade kommuner</v>
      </c>
      <c r="O95" s="20">
        <v>2</v>
      </c>
      <c r="P95" s="1">
        <v>1060</v>
      </c>
      <c r="Q95" s="1" t="s">
        <v>142</v>
      </c>
      <c r="R95" s="1">
        <v>0</v>
      </c>
      <c r="S95" s="21">
        <f t="shared" si="16"/>
        <v>0</v>
      </c>
      <c r="T95" s="21" t="str">
        <f t="shared" si="17"/>
        <v/>
      </c>
      <c r="U95" s="22">
        <v>66.415999298825525</v>
      </c>
      <c r="V95" s="1" t="str">
        <f t="shared" si="18"/>
        <v/>
      </c>
      <c r="W95" s="1" t="str">
        <f t="shared" si="19"/>
        <v/>
      </c>
      <c r="X95" s="4">
        <f t="shared" si="20"/>
        <v>22</v>
      </c>
      <c r="Y95" s="4" t="str">
        <f t="shared" si="21"/>
        <v>Glesa blandade kommuner</v>
      </c>
      <c r="Z95" s="23">
        <v>21</v>
      </c>
      <c r="AA95" s="23" t="s">
        <v>43</v>
      </c>
      <c r="AB95" s="24" t="str">
        <f t="shared" si="28"/>
        <v>Täta kommuner avlägset belägna</v>
      </c>
      <c r="AC95" s="23" t="str">
        <f t="shared" si="29"/>
        <v>Täta kommuner</v>
      </c>
      <c r="AD95" s="25"/>
    </row>
    <row r="96" spans="2:30" x14ac:dyDescent="0.2">
      <c r="B96" s="1">
        <v>1080</v>
      </c>
      <c r="C96" s="1" t="s">
        <v>143</v>
      </c>
      <c r="D96" s="17">
        <v>66515</v>
      </c>
      <c r="E96" s="17">
        <v>35076</v>
      </c>
      <c r="F96" s="18">
        <f t="shared" si="22"/>
        <v>47.266030218747652</v>
      </c>
      <c r="G96" s="18">
        <f t="shared" si="23"/>
        <v>52.733969781252355</v>
      </c>
      <c r="H96" s="1" t="str">
        <f t="shared" si="24"/>
        <v/>
      </c>
      <c r="I96" s="1" t="str">
        <f t="shared" si="25"/>
        <v/>
      </c>
      <c r="K96" s="19"/>
      <c r="L96" s="1">
        <f t="shared" si="30"/>
        <v>1</v>
      </c>
      <c r="M96" s="4">
        <f t="shared" si="26"/>
        <v>2</v>
      </c>
      <c r="N96" s="4" t="str">
        <f t="shared" si="27"/>
        <v>Blandade kommuner</v>
      </c>
      <c r="O96" s="20">
        <v>2</v>
      </c>
      <c r="P96" s="1">
        <v>1080</v>
      </c>
      <c r="Q96" s="1" t="s">
        <v>143</v>
      </c>
      <c r="R96" s="1">
        <v>1533</v>
      </c>
      <c r="S96" s="21">
        <f t="shared" si="16"/>
        <v>2.3047432909869952</v>
      </c>
      <c r="T96" s="21" t="str">
        <f t="shared" si="17"/>
        <v/>
      </c>
      <c r="U96" s="22">
        <v>60.638749736897495</v>
      </c>
      <c r="V96" s="1" t="str">
        <f t="shared" si="18"/>
        <v/>
      </c>
      <c r="W96" s="1" t="str">
        <f t="shared" si="19"/>
        <v/>
      </c>
      <c r="X96" s="4">
        <f t="shared" si="20"/>
        <v>22</v>
      </c>
      <c r="Y96" s="4" t="str">
        <f t="shared" si="21"/>
        <v>Glesa blandade kommuner</v>
      </c>
      <c r="Z96" s="23">
        <v>22</v>
      </c>
      <c r="AA96" s="23" t="s">
        <v>119</v>
      </c>
      <c r="AB96" s="24" t="str">
        <f t="shared" si="28"/>
        <v>Täta kommuner avlägset belägna</v>
      </c>
      <c r="AC96" s="23" t="str">
        <f t="shared" si="29"/>
        <v>Täta kommuner</v>
      </c>
      <c r="AD96" s="25"/>
    </row>
    <row r="97" spans="2:30" x14ac:dyDescent="0.2">
      <c r="B97" s="1">
        <v>1081</v>
      </c>
      <c r="C97" s="1" t="s">
        <v>144</v>
      </c>
      <c r="D97" s="17">
        <v>29372</v>
      </c>
      <c r="E97" s="17">
        <v>12036</v>
      </c>
      <c r="F97" s="18">
        <f t="shared" si="22"/>
        <v>59.022198011711836</v>
      </c>
      <c r="G97" s="18">
        <f t="shared" si="23"/>
        <v>40.977801988288164</v>
      </c>
      <c r="H97" s="1">
        <f t="shared" si="24"/>
        <v>1</v>
      </c>
      <c r="I97" s="1" t="str">
        <f t="shared" si="25"/>
        <v/>
      </c>
      <c r="K97" s="19"/>
      <c r="L97" s="1" t="str">
        <f t="shared" si="30"/>
        <v/>
      </c>
      <c r="M97" s="4">
        <f t="shared" si="26"/>
        <v>1</v>
      </c>
      <c r="N97" s="4" t="str">
        <f t="shared" si="27"/>
        <v>Landsbygdskommuner</v>
      </c>
      <c r="O97" s="20">
        <v>1</v>
      </c>
      <c r="P97" s="1">
        <v>1081</v>
      </c>
      <c r="Q97" s="1" t="s">
        <v>144</v>
      </c>
      <c r="R97" s="1">
        <v>184</v>
      </c>
      <c r="S97" s="21">
        <f t="shared" si="16"/>
        <v>0.62644695628489722</v>
      </c>
      <c r="T97" s="21" t="str">
        <f t="shared" si="17"/>
        <v/>
      </c>
      <c r="U97" s="22">
        <v>64.622200848881022</v>
      </c>
      <c r="V97" s="1" t="str">
        <f t="shared" si="18"/>
        <v/>
      </c>
      <c r="W97" s="1" t="str">
        <f t="shared" si="19"/>
        <v/>
      </c>
      <c r="X97" s="4">
        <f t="shared" si="20"/>
        <v>12</v>
      </c>
      <c r="Y97" s="4" t="str">
        <f t="shared" si="21"/>
        <v>Glesa landsbygdskommuner</v>
      </c>
      <c r="Z97" s="23">
        <v>12</v>
      </c>
      <c r="AA97" s="23" t="s">
        <v>83</v>
      </c>
      <c r="AB97" s="24" t="str">
        <f t="shared" si="28"/>
        <v>Landsbygdskommuner avlägset belägna</v>
      </c>
      <c r="AC97" s="23" t="str">
        <f t="shared" si="29"/>
        <v>Landsbygdskommuner</v>
      </c>
      <c r="AD97" s="25"/>
    </row>
    <row r="98" spans="2:30" x14ac:dyDescent="0.2">
      <c r="B98" s="1">
        <v>1082</v>
      </c>
      <c r="C98" s="1" t="s">
        <v>145</v>
      </c>
      <c r="D98" s="17">
        <v>32402</v>
      </c>
      <c r="E98" s="17">
        <v>18292</v>
      </c>
      <c r="F98" s="18">
        <f t="shared" si="22"/>
        <v>43.546694648478493</v>
      </c>
      <c r="G98" s="18">
        <f t="shared" si="23"/>
        <v>56.453305351521507</v>
      </c>
      <c r="H98" s="1" t="str">
        <f t="shared" si="24"/>
        <v/>
      </c>
      <c r="I98" s="1" t="str">
        <f t="shared" si="25"/>
        <v/>
      </c>
      <c r="K98" s="19"/>
      <c r="L98" s="1">
        <f t="shared" si="30"/>
        <v>1</v>
      </c>
      <c r="M98" s="4">
        <f t="shared" si="26"/>
        <v>2</v>
      </c>
      <c r="N98" s="4" t="str">
        <f t="shared" si="27"/>
        <v>Blandade kommuner</v>
      </c>
      <c r="O98" s="20">
        <v>2</v>
      </c>
      <c r="P98" s="1">
        <v>1082</v>
      </c>
      <c r="Q98" s="1" t="s">
        <v>145</v>
      </c>
      <c r="R98" s="1">
        <v>0</v>
      </c>
      <c r="S98" s="21">
        <f t="shared" si="16"/>
        <v>0</v>
      </c>
      <c r="T98" s="21" t="str">
        <f t="shared" si="17"/>
        <v/>
      </c>
      <c r="U98" s="22">
        <v>64.869919753086421</v>
      </c>
      <c r="V98" s="1" t="str">
        <f t="shared" si="18"/>
        <v/>
      </c>
      <c r="W98" s="1" t="str">
        <f t="shared" si="19"/>
        <v/>
      </c>
      <c r="X98" s="4">
        <f t="shared" si="20"/>
        <v>22</v>
      </c>
      <c r="Y98" s="4" t="str">
        <f t="shared" si="21"/>
        <v>Glesa blandade kommuner</v>
      </c>
      <c r="Z98" s="23">
        <v>21</v>
      </c>
      <c r="AA98" s="23" t="s">
        <v>43</v>
      </c>
      <c r="AB98" s="24" t="str">
        <f t="shared" si="28"/>
        <v>Täta kommuner avlägset belägna</v>
      </c>
      <c r="AC98" s="23" t="str">
        <f t="shared" si="29"/>
        <v>Täta kommuner</v>
      </c>
      <c r="AD98" s="25"/>
    </row>
    <row r="99" spans="2:30" x14ac:dyDescent="0.2">
      <c r="B99" s="1">
        <v>1083</v>
      </c>
      <c r="C99" s="1" t="s">
        <v>146</v>
      </c>
      <c r="D99" s="17">
        <v>17456</v>
      </c>
      <c r="E99" s="17">
        <v>8513</v>
      </c>
      <c r="F99" s="18">
        <f t="shared" si="22"/>
        <v>51.231668194317137</v>
      </c>
      <c r="G99" s="18">
        <f t="shared" si="23"/>
        <v>48.768331805682855</v>
      </c>
      <c r="H99" s="1">
        <f t="shared" si="24"/>
        <v>1</v>
      </c>
      <c r="I99" s="1" t="str">
        <f t="shared" si="25"/>
        <v/>
      </c>
      <c r="K99" s="19"/>
      <c r="L99" s="1" t="str">
        <f t="shared" si="30"/>
        <v/>
      </c>
      <c r="M99" s="4">
        <f t="shared" si="26"/>
        <v>1</v>
      </c>
      <c r="N99" s="4" t="str">
        <f t="shared" si="27"/>
        <v>Landsbygdskommuner</v>
      </c>
      <c r="O99" s="20">
        <v>1</v>
      </c>
      <c r="P99" s="1">
        <v>1083</v>
      </c>
      <c r="Q99" s="1" t="s">
        <v>146</v>
      </c>
      <c r="R99" s="1">
        <v>0</v>
      </c>
      <c r="S99" s="21">
        <f t="shared" si="16"/>
        <v>0</v>
      </c>
      <c r="T99" s="21" t="str">
        <f t="shared" si="17"/>
        <v/>
      </c>
      <c r="U99" s="22">
        <v>71.775957645890628</v>
      </c>
      <c r="V99" s="1" t="str">
        <f t="shared" si="18"/>
        <v/>
      </c>
      <c r="W99" s="1" t="str">
        <f t="shared" si="19"/>
        <v/>
      </c>
      <c r="X99" s="4">
        <f t="shared" si="20"/>
        <v>12</v>
      </c>
      <c r="Y99" s="4" t="str">
        <f t="shared" si="21"/>
        <v>Glesa landsbygdskommuner</v>
      </c>
      <c r="Z99" s="23">
        <v>11</v>
      </c>
      <c r="AA99" s="23" t="s">
        <v>51</v>
      </c>
      <c r="AB99" s="24" t="str">
        <f t="shared" si="28"/>
        <v>Landsbygdskommuner avlägset belägna</v>
      </c>
      <c r="AC99" s="23" t="str">
        <f t="shared" si="29"/>
        <v>Landsbygdskommuner</v>
      </c>
      <c r="AD99" s="25"/>
    </row>
    <row r="100" spans="2:30" x14ac:dyDescent="0.2">
      <c r="B100" s="1">
        <v>1214</v>
      </c>
      <c r="C100" s="1" t="s">
        <v>147</v>
      </c>
      <c r="D100" s="17">
        <v>14276</v>
      </c>
      <c r="E100" s="17"/>
      <c r="F100" s="18">
        <f t="shared" si="22"/>
        <v>100</v>
      </c>
      <c r="G100" s="18">
        <f t="shared" si="23"/>
        <v>0</v>
      </c>
      <c r="H100" s="1">
        <f t="shared" si="24"/>
        <v>1</v>
      </c>
      <c r="I100" s="1" t="str">
        <f t="shared" si="25"/>
        <v/>
      </c>
      <c r="K100" s="19"/>
      <c r="L100" s="1" t="str">
        <f t="shared" si="30"/>
        <v/>
      </c>
      <c r="M100" s="4">
        <f t="shared" si="26"/>
        <v>1</v>
      </c>
      <c r="N100" s="4" t="str">
        <f t="shared" si="27"/>
        <v>Landsbygdskommuner</v>
      </c>
      <c r="O100" s="20">
        <v>1</v>
      </c>
      <c r="P100" s="1">
        <v>1214</v>
      </c>
      <c r="Q100" s="1" t="s">
        <v>147</v>
      </c>
      <c r="R100" s="1">
        <v>14276</v>
      </c>
      <c r="S100" s="21">
        <f t="shared" si="16"/>
        <v>100</v>
      </c>
      <c r="T100" s="21">
        <f t="shared" si="17"/>
        <v>1</v>
      </c>
      <c r="U100" s="22">
        <v>24.042093957224246</v>
      </c>
      <c r="V100" s="1">
        <f t="shared" si="18"/>
        <v>1</v>
      </c>
      <c r="W100" s="1" t="str">
        <f t="shared" si="19"/>
        <v/>
      </c>
      <c r="X100" s="4">
        <f t="shared" si="20"/>
        <v>11</v>
      </c>
      <c r="Y100" s="4" t="str">
        <f t="shared" si="21"/>
        <v>Tätortsnära landsbygdskommuner</v>
      </c>
      <c r="Z100" s="23">
        <v>11</v>
      </c>
      <c r="AA100" s="23" t="s">
        <v>51</v>
      </c>
      <c r="AB100" s="24" t="str">
        <f t="shared" si="28"/>
        <v>Landsbygdskommuner nära större städer</v>
      </c>
      <c r="AC100" s="23" t="str">
        <f t="shared" si="29"/>
        <v>Landsbygdskommuner</v>
      </c>
      <c r="AD100" s="25"/>
    </row>
    <row r="101" spans="2:30" x14ac:dyDescent="0.2">
      <c r="B101" s="1">
        <v>1230</v>
      </c>
      <c r="C101" s="1" t="s">
        <v>148</v>
      </c>
      <c r="D101" s="17">
        <v>25883</v>
      </c>
      <c r="E101" s="17">
        <v>22257</v>
      </c>
      <c r="F101" s="18">
        <f t="shared" si="22"/>
        <v>14.00919522466484</v>
      </c>
      <c r="G101" s="18">
        <f t="shared" si="23"/>
        <v>85.990804775335164</v>
      </c>
      <c r="H101" s="1" t="str">
        <f t="shared" si="24"/>
        <v/>
      </c>
      <c r="I101" s="1">
        <f t="shared" si="25"/>
        <v>1</v>
      </c>
      <c r="J101" s="1">
        <v>1</v>
      </c>
      <c r="K101" s="19">
        <v>1</v>
      </c>
      <c r="L101" s="1" t="str">
        <f t="shared" si="30"/>
        <v/>
      </c>
      <c r="M101" s="4">
        <f t="shared" si="26"/>
        <v>3</v>
      </c>
      <c r="N101" s="4" t="str">
        <f t="shared" si="27"/>
        <v>Storstadskommuner</v>
      </c>
      <c r="O101" s="20">
        <v>3</v>
      </c>
      <c r="P101" s="1">
        <v>1230</v>
      </c>
      <c r="Q101" s="1" t="s">
        <v>148</v>
      </c>
      <c r="R101" s="1">
        <v>25883</v>
      </c>
      <c r="S101" s="21">
        <f t="shared" si="16"/>
        <v>100</v>
      </c>
      <c r="T101" s="21" t="str">
        <f t="shared" si="17"/>
        <v/>
      </c>
      <c r="U101" s="22">
        <v>11.087953482981106</v>
      </c>
      <c r="V101" s="1" t="str">
        <f t="shared" si="18"/>
        <v/>
      </c>
      <c r="W101" s="1" t="str">
        <f t="shared" si="19"/>
        <v/>
      </c>
      <c r="X101" s="4">
        <f t="shared" si="20"/>
        <v>30</v>
      </c>
      <c r="Y101" s="4" t="str">
        <f t="shared" si="21"/>
        <v>Storstadskommuner</v>
      </c>
      <c r="Z101" s="23">
        <v>30</v>
      </c>
      <c r="AA101" s="23" t="s">
        <v>41</v>
      </c>
      <c r="AB101" s="24" t="str">
        <f t="shared" si="28"/>
        <v>Storstadskommuner</v>
      </c>
      <c r="AC101" s="23" t="str">
        <f t="shared" si="29"/>
        <v>Storstadskommuner</v>
      </c>
      <c r="AD101" s="25"/>
    </row>
    <row r="102" spans="2:30" x14ac:dyDescent="0.2">
      <c r="B102" s="1">
        <v>1231</v>
      </c>
      <c r="C102" s="1" t="s">
        <v>149</v>
      </c>
      <c r="D102" s="17">
        <v>19312</v>
      </c>
      <c r="E102" s="17">
        <v>18738</v>
      </c>
      <c r="F102" s="18">
        <f t="shared" si="22"/>
        <v>2.9722452361226179</v>
      </c>
      <c r="G102" s="18">
        <f t="shared" si="23"/>
        <v>97.027754763877383</v>
      </c>
      <c r="H102" s="1" t="str">
        <f t="shared" si="24"/>
        <v/>
      </c>
      <c r="I102" s="1">
        <f t="shared" si="25"/>
        <v>1</v>
      </c>
      <c r="J102" s="1">
        <v>1</v>
      </c>
      <c r="K102" s="19">
        <v>1</v>
      </c>
      <c r="L102" s="1" t="str">
        <f t="shared" si="30"/>
        <v/>
      </c>
      <c r="M102" s="4">
        <f t="shared" si="26"/>
        <v>3</v>
      </c>
      <c r="N102" s="4" t="str">
        <f t="shared" si="27"/>
        <v>Storstadskommuner</v>
      </c>
      <c r="O102" s="20">
        <v>3</v>
      </c>
      <c r="P102" s="1">
        <v>1231</v>
      </c>
      <c r="Q102" s="1" t="s">
        <v>149</v>
      </c>
      <c r="R102" s="1">
        <v>19312</v>
      </c>
      <c r="S102" s="21">
        <f t="shared" si="16"/>
        <v>100</v>
      </c>
      <c r="T102" s="21" t="str">
        <f t="shared" si="17"/>
        <v/>
      </c>
      <c r="U102" s="22">
        <v>7.7733084783209057</v>
      </c>
      <c r="V102" s="1" t="str">
        <f t="shared" si="18"/>
        <v/>
      </c>
      <c r="W102" s="1" t="str">
        <f t="shared" si="19"/>
        <v/>
      </c>
      <c r="X102" s="4">
        <f t="shared" si="20"/>
        <v>30</v>
      </c>
      <c r="Y102" s="4" t="str">
        <f t="shared" si="21"/>
        <v>Storstadskommuner</v>
      </c>
      <c r="Z102" s="23">
        <v>30</v>
      </c>
      <c r="AA102" s="23" t="s">
        <v>41</v>
      </c>
      <c r="AB102" s="24" t="str">
        <f t="shared" si="28"/>
        <v>Storstadskommuner</v>
      </c>
      <c r="AC102" s="23" t="str">
        <f t="shared" si="29"/>
        <v>Storstadskommuner</v>
      </c>
      <c r="AD102" s="25"/>
    </row>
    <row r="103" spans="2:30" x14ac:dyDescent="0.2">
      <c r="B103" s="1">
        <v>1233</v>
      </c>
      <c r="C103" s="1" t="s">
        <v>150</v>
      </c>
      <c r="D103" s="17">
        <v>36915</v>
      </c>
      <c r="E103" s="17">
        <v>28205</v>
      </c>
      <c r="F103" s="18">
        <f t="shared" si="22"/>
        <v>23.594744683732898</v>
      </c>
      <c r="G103" s="18">
        <f t="shared" si="23"/>
        <v>76.405255316267102</v>
      </c>
      <c r="H103" s="1" t="str">
        <f t="shared" si="24"/>
        <v/>
      </c>
      <c r="I103" s="1" t="str">
        <f t="shared" si="25"/>
        <v/>
      </c>
      <c r="K103" s="19"/>
      <c r="L103" s="1">
        <f t="shared" si="30"/>
        <v>1</v>
      </c>
      <c r="M103" s="4">
        <f t="shared" si="26"/>
        <v>2</v>
      </c>
      <c r="N103" s="4" t="str">
        <f t="shared" si="27"/>
        <v>Blandade kommuner</v>
      </c>
      <c r="O103" s="20">
        <v>3</v>
      </c>
      <c r="P103" s="1">
        <v>1233</v>
      </c>
      <c r="Q103" s="1" t="s">
        <v>150</v>
      </c>
      <c r="R103" s="1">
        <v>36915</v>
      </c>
      <c r="S103" s="21">
        <f t="shared" si="16"/>
        <v>100</v>
      </c>
      <c r="T103" s="21">
        <f t="shared" si="17"/>
        <v>1</v>
      </c>
      <c r="U103" s="22">
        <v>17.836882929251885</v>
      </c>
      <c r="V103" s="1" t="str">
        <f t="shared" si="18"/>
        <v/>
      </c>
      <c r="W103" s="1" t="str">
        <f t="shared" si="19"/>
        <v/>
      </c>
      <c r="X103" s="4">
        <f t="shared" si="20"/>
        <v>21</v>
      </c>
      <c r="Y103" s="4" t="str">
        <f t="shared" si="21"/>
        <v>Täta blandade kommuner</v>
      </c>
      <c r="Z103" s="23">
        <v>30</v>
      </c>
      <c r="AA103" s="23" t="s">
        <v>41</v>
      </c>
      <c r="AB103" s="24" t="str">
        <f t="shared" si="28"/>
        <v>Täta kommuner nära större städer</v>
      </c>
      <c r="AC103" s="23" t="str">
        <f t="shared" si="29"/>
        <v>Täta kommuner</v>
      </c>
      <c r="AD103" s="25"/>
    </row>
    <row r="104" spans="2:30" x14ac:dyDescent="0.2">
      <c r="B104" s="1">
        <v>1256</v>
      </c>
      <c r="C104" s="1" t="s">
        <v>151</v>
      </c>
      <c r="D104" s="17">
        <v>15017</v>
      </c>
      <c r="E104" s="17"/>
      <c r="F104" s="18">
        <f t="shared" si="22"/>
        <v>100</v>
      </c>
      <c r="G104" s="18">
        <f t="shared" si="23"/>
        <v>0</v>
      </c>
      <c r="H104" s="1">
        <f t="shared" si="24"/>
        <v>1</v>
      </c>
      <c r="I104" s="1" t="str">
        <f t="shared" si="25"/>
        <v/>
      </c>
      <c r="K104" s="19"/>
      <c r="L104" s="1" t="str">
        <f t="shared" si="30"/>
        <v/>
      </c>
      <c r="M104" s="4">
        <f t="shared" si="26"/>
        <v>1</v>
      </c>
      <c r="N104" s="4" t="str">
        <f t="shared" si="27"/>
        <v>Landsbygdskommuner</v>
      </c>
      <c r="O104" s="20">
        <v>1</v>
      </c>
      <c r="P104" s="1">
        <v>1256</v>
      </c>
      <c r="Q104" s="1" t="s">
        <v>151</v>
      </c>
      <c r="R104" s="1">
        <v>0</v>
      </c>
      <c r="S104" s="21">
        <f t="shared" si="16"/>
        <v>0</v>
      </c>
      <c r="T104" s="21" t="str">
        <f t="shared" si="17"/>
        <v/>
      </c>
      <c r="U104" s="22">
        <v>66.167788728330109</v>
      </c>
      <c r="V104" s="1">
        <f t="shared" si="18"/>
        <v>1</v>
      </c>
      <c r="W104" s="1" t="str">
        <f t="shared" si="19"/>
        <v/>
      </c>
      <c r="X104" s="4">
        <f t="shared" si="20"/>
        <v>12</v>
      </c>
      <c r="Y104" s="4" t="str">
        <f t="shared" si="21"/>
        <v>Glesa landsbygdskommuner</v>
      </c>
      <c r="Z104" s="23">
        <v>11</v>
      </c>
      <c r="AA104" s="23" t="s">
        <v>51</v>
      </c>
      <c r="AB104" s="24" t="str">
        <f t="shared" si="28"/>
        <v>Landsbygdskommuner avlägset belägna</v>
      </c>
      <c r="AC104" s="23" t="str">
        <f t="shared" si="29"/>
        <v>Landsbygdskommuner</v>
      </c>
      <c r="AD104" s="25"/>
    </row>
    <row r="105" spans="2:30" x14ac:dyDescent="0.2">
      <c r="B105" s="1">
        <v>1257</v>
      </c>
      <c r="C105" s="1" t="s">
        <v>152</v>
      </c>
      <c r="D105" s="17">
        <v>10451</v>
      </c>
      <c r="E105" s="17"/>
      <c r="F105" s="18">
        <f t="shared" si="22"/>
        <v>100</v>
      </c>
      <c r="G105" s="18">
        <f t="shared" si="23"/>
        <v>0</v>
      </c>
      <c r="H105" s="1">
        <f t="shared" si="24"/>
        <v>1</v>
      </c>
      <c r="I105" s="1" t="str">
        <f t="shared" si="25"/>
        <v/>
      </c>
      <c r="K105" s="19"/>
      <c r="L105" s="1" t="str">
        <f t="shared" si="30"/>
        <v/>
      </c>
      <c r="M105" s="4">
        <f t="shared" si="26"/>
        <v>1</v>
      </c>
      <c r="N105" s="4" t="str">
        <f t="shared" si="27"/>
        <v>Landsbygdskommuner</v>
      </c>
      <c r="O105" s="20">
        <v>1</v>
      </c>
      <c r="P105" s="1">
        <v>1257</v>
      </c>
      <c r="Q105" s="1" t="s">
        <v>152</v>
      </c>
      <c r="R105" s="1">
        <v>10451</v>
      </c>
      <c r="S105" s="21">
        <f t="shared" si="16"/>
        <v>100</v>
      </c>
      <c r="T105" s="21">
        <f t="shared" si="17"/>
        <v>1</v>
      </c>
      <c r="U105" s="22">
        <v>31.774251267821263</v>
      </c>
      <c r="V105" s="1">
        <f t="shared" si="18"/>
        <v>1</v>
      </c>
      <c r="W105" s="1" t="str">
        <f t="shared" si="19"/>
        <v/>
      </c>
      <c r="X105" s="4">
        <f t="shared" si="20"/>
        <v>11</v>
      </c>
      <c r="Y105" s="4" t="str">
        <f t="shared" si="21"/>
        <v>Tätortsnära landsbygdskommuner</v>
      </c>
      <c r="Z105" s="23">
        <v>11</v>
      </c>
      <c r="AA105" s="23" t="s">
        <v>51</v>
      </c>
      <c r="AB105" s="24" t="str">
        <f t="shared" si="28"/>
        <v>Landsbygdskommuner nära större städer</v>
      </c>
      <c r="AC105" s="23" t="str">
        <f t="shared" si="29"/>
        <v>Landsbygdskommuner</v>
      </c>
      <c r="AD105" s="25"/>
    </row>
    <row r="106" spans="2:30" x14ac:dyDescent="0.2">
      <c r="B106" s="1">
        <v>1260</v>
      </c>
      <c r="C106" s="1" t="s">
        <v>153</v>
      </c>
      <c r="D106" s="17">
        <v>15697</v>
      </c>
      <c r="E106" s="17">
        <v>7071</v>
      </c>
      <c r="F106" s="18">
        <f t="shared" si="22"/>
        <v>54.953175766069947</v>
      </c>
      <c r="G106" s="18">
        <f t="shared" si="23"/>
        <v>45.046824233930053</v>
      </c>
      <c r="H106" s="1">
        <f t="shared" si="24"/>
        <v>1</v>
      </c>
      <c r="I106" s="1" t="str">
        <f t="shared" si="25"/>
        <v/>
      </c>
      <c r="K106" s="19"/>
      <c r="L106" s="1" t="str">
        <f t="shared" si="30"/>
        <v/>
      </c>
      <c r="M106" s="4">
        <f t="shared" si="26"/>
        <v>1</v>
      </c>
      <c r="N106" s="4" t="str">
        <f t="shared" si="27"/>
        <v>Landsbygdskommuner</v>
      </c>
      <c r="O106" s="20">
        <v>1</v>
      </c>
      <c r="P106" s="1">
        <v>1260</v>
      </c>
      <c r="Q106" s="1" t="s">
        <v>153</v>
      </c>
      <c r="R106" s="1">
        <v>15697</v>
      </c>
      <c r="S106" s="21">
        <f t="shared" si="16"/>
        <v>100</v>
      </c>
      <c r="T106" s="21">
        <f t="shared" si="17"/>
        <v>1</v>
      </c>
      <c r="U106" s="22">
        <v>15.454530589709286</v>
      </c>
      <c r="V106" s="1" t="str">
        <f t="shared" si="18"/>
        <v/>
      </c>
      <c r="W106" s="1" t="str">
        <f t="shared" si="19"/>
        <v/>
      </c>
      <c r="X106" s="4">
        <f t="shared" si="20"/>
        <v>11</v>
      </c>
      <c r="Y106" s="4" t="str">
        <f t="shared" si="21"/>
        <v>Tätortsnära landsbygdskommuner</v>
      </c>
      <c r="Z106" s="23">
        <v>11</v>
      </c>
      <c r="AA106" s="23" t="s">
        <v>51</v>
      </c>
      <c r="AB106" s="24" t="str">
        <f t="shared" si="28"/>
        <v>Landsbygdskommuner nära större städer</v>
      </c>
      <c r="AC106" s="23" t="str">
        <f t="shared" si="29"/>
        <v>Landsbygdskommuner</v>
      </c>
      <c r="AD106" s="25"/>
    </row>
    <row r="107" spans="2:30" x14ac:dyDescent="0.2">
      <c r="B107" s="1">
        <v>1261</v>
      </c>
      <c r="C107" s="1" t="s">
        <v>154</v>
      </c>
      <c r="D107" s="17">
        <v>32020</v>
      </c>
      <c r="E107" s="17">
        <v>22381</v>
      </c>
      <c r="F107" s="18">
        <f t="shared" si="22"/>
        <v>30.10306058713304</v>
      </c>
      <c r="G107" s="18">
        <f t="shared" si="23"/>
        <v>69.896939412866956</v>
      </c>
      <c r="H107" s="1" t="str">
        <f t="shared" si="24"/>
        <v/>
      </c>
      <c r="I107" s="1" t="str">
        <f t="shared" si="25"/>
        <v/>
      </c>
      <c r="K107" s="19"/>
      <c r="L107" s="1">
        <f t="shared" si="30"/>
        <v>1</v>
      </c>
      <c r="M107" s="4">
        <f t="shared" si="26"/>
        <v>2</v>
      </c>
      <c r="N107" s="4" t="str">
        <f t="shared" si="27"/>
        <v>Blandade kommuner</v>
      </c>
      <c r="O107" s="20">
        <v>2</v>
      </c>
      <c r="P107" s="1">
        <v>1261</v>
      </c>
      <c r="Q107" s="1" t="s">
        <v>154</v>
      </c>
      <c r="R107" s="1">
        <v>32020</v>
      </c>
      <c r="S107" s="21">
        <f t="shared" si="16"/>
        <v>100</v>
      </c>
      <c r="T107" s="21">
        <f t="shared" si="17"/>
        <v>1</v>
      </c>
      <c r="U107" s="22">
        <v>12.6538783052259</v>
      </c>
      <c r="V107" s="1" t="str">
        <f t="shared" si="18"/>
        <v/>
      </c>
      <c r="W107" s="1" t="str">
        <f t="shared" si="19"/>
        <v/>
      </c>
      <c r="X107" s="4">
        <f t="shared" si="20"/>
        <v>21</v>
      </c>
      <c r="Y107" s="4" t="str">
        <f t="shared" si="21"/>
        <v>Täta blandade kommuner</v>
      </c>
      <c r="Z107" s="23">
        <v>21</v>
      </c>
      <c r="AA107" s="23" t="s">
        <v>43</v>
      </c>
      <c r="AB107" s="24" t="str">
        <f t="shared" si="28"/>
        <v>Täta kommuner nära större städer</v>
      </c>
      <c r="AC107" s="23" t="str">
        <f t="shared" si="29"/>
        <v>Täta kommuner</v>
      </c>
      <c r="AD107" s="25"/>
    </row>
    <row r="108" spans="2:30" x14ac:dyDescent="0.2">
      <c r="B108" s="1">
        <v>1262</v>
      </c>
      <c r="C108" s="1" t="s">
        <v>155</v>
      </c>
      <c r="D108" s="17">
        <v>24876</v>
      </c>
      <c r="E108" s="17">
        <v>23003</v>
      </c>
      <c r="F108" s="18">
        <f t="shared" si="22"/>
        <v>7.5293455539475804</v>
      </c>
      <c r="G108" s="18">
        <f t="shared" si="23"/>
        <v>92.470654446052421</v>
      </c>
      <c r="H108" s="1" t="str">
        <f t="shared" si="24"/>
        <v/>
      </c>
      <c r="I108" s="1">
        <f t="shared" si="25"/>
        <v>1</v>
      </c>
      <c r="J108" s="1">
        <v>1</v>
      </c>
      <c r="K108" s="19">
        <v>1</v>
      </c>
      <c r="L108" s="1" t="str">
        <f t="shared" si="30"/>
        <v/>
      </c>
      <c r="M108" s="4">
        <f t="shared" si="26"/>
        <v>3</v>
      </c>
      <c r="N108" s="4" t="str">
        <f t="shared" si="27"/>
        <v>Storstadskommuner</v>
      </c>
      <c r="O108" s="20">
        <v>3</v>
      </c>
      <c r="P108" s="1">
        <v>1262</v>
      </c>
      <c r="Q108" s="1" t="s">
        <v>155</v>
      </c>
      <c r="R108" s="1">
        <v>24876</v>
      </c>
      <c r="S108" s="21">
        <f t="shared" si="16"/>
        <v>100</v>
      </c>
      <c r="T108" s="21" t="str">
        <f t="shared" si="17"/>
        <v/>
      </c>
      <c r="U108" s="22">
        <v>10.406267754730127</v>
      </c>
      <c r="V108" s="1" t="str">
        <f t="shared" si="18"/>
        <v/>
      </c>
      <c r="W108" s="1" t="str">
        <f t="shared" si="19"/>
        <v/>
      </c>
      <c r="X108" s="4">
        <f t="shared" si="20"/>
        <v>30</v>
      </c>
      <c r="Y108" s="4" t="str">
        <f t="shared" si="21"/>
        <v>Storstadskommuner</v>
      </c>
      <c r="Z108" s="23">
        <v>30</v>
      </c>
      <c r="AA108" s="23" t="s">
        <v>41</v>
      </c>
      <c r="AB108" s="24" t="str">
        <f t="shared" si="28"/>
        <v>Storstadskommuner</v>
      </c>
      <c r="AC108" s="23" t="str">
        <f t="shared" si="29"/>
        <v>Storstadskommuner</v>
      </c>
      <c r="AD108" s="25"/>
    </row>
    <row r="109" spans="2:30" x14ac:dyDescent="0.2">
      <c r="B109" s="1">
        <v>1263</v>
      </c>
      <c r="C109" s="1" t="s">
        <v>156</v>
      </c>
      <c r="D109" s="17">
        <v>22665</v>
      </c>
      <c r="E109" s="17">
        <v>11907</v>
      </c>
      <c r="F109" s="18">
        <f t="shared" si="22"/>
        <v>47.465254798146923</v>
      </c>
      <c r="G109" s="18">
        <f t="shared" si="23"/>
        <v>52.53474520185307</v>
      </c>
      <c r="H109" s="1" t="str">
        <f t="shared" si="24"/>
        <v/>
      </c>
      <c r="I109" s="1" t="str">
        <f t="shared" si="25"/>
        <v/>
      </c>
      <c r="K109" s="19"/>
      <c r="L109" s="1">
        <f t="shared" si="30"/>
        <v>1</v>
      </c>
      <c r="M109" s="4">
        <f t="shared" si="26"/>
        <v>2</v>
      </c>
      <c r="N109" s="4" t="str">
        <f t="shared" si="27"/>
        <v>Blandade kommuner</v>
      </c>
      <c r="O109" s="20">
        <v>2</v>
      </c>
      <c r="P109" s="1">
        <v>1263</v>
      </c>
      <c r="Q109" s="1" t="s">
        <v>156</v>
      </c>
      <c r="R109" s="1">
        <v>22665</v>
      </c>
      <c r="S109" s="21">
        <f t="shared" si="16"/>
        <v>100</v>
      </c>
      <c r="T109" s="21">
        <f t="shared" si="17"/>
        <v>1</v>
      </c>
      <c r="U109" s="22">
        <v>15.788010147804986</v>
      </c>
      <c r="V109" s="1" t="str">
        <f t="shared" si="18"/>
        <v/>
      </c>
      <c r="W109" s="1" t="str">
        <f t="shared" si="19"/>
        <v/>
      </c>
      <c r="X109" s="4">
        <f t="shared" si="20"/>
        <v>21</v>
      </c>
      <c r="Y109" s="4" t="str">
        <f t="shared" si="21"/>
        <v>Täta blandade kommuner</v>
      </c>
      <c r="Z109" s="23">
        <v>21</v>
      </c>
      <c r="AA109" s="23" t="s">
        <v>43</v>
      </c>
      <c r="AB109" s="24" t="str">
        <f t="shared" si="28"/>
        <v>Täta kommuner nära större städer</v>
      </c>
      <c r="AC109" s="23" t="str">
        <f t="shared" si="29"/>
        <v>Täta kommuner</v>
      </c>
      <c r="AD109" s="25"/>
    </row>
    <row r="110" spans="2:30" x14ac:dyDescent="0.2">
      <c r="B110" s="1">
        <v>1264</v>
      </c>
      <c r="C110" s="1" t="s">
        <v>157</v>
      </c>
      <c r="D110" s="17">
        <v>16042</v>
      </c>
      <c r="E110" s="17">
        <v>7970</v>
      </c>
      <c r="F110" s="18">
        <f t="shared" si="22"/>
        <v>50.317915471886302</v>
      </c>
      <c r="G110" s="18">
        <f t="shared" si="23"/>
        <v>49.682084528113698</v>
      </c>
      <c r="H110" s="1">
        <f t="shared" si="24"/>
        <v>1</v>
      </c>
      <c r="I110" s="1" t="str">
        <f t="shared" si="25"/>
        <v/>
      </c>
      <c r="K110" s="19"/>
      <c r="L110" s="1" t="str">
        <f t="shared" si="30"/>
        <v/>
      </c>
      <c r="M110" s="4">
        <f t="shared" si="26"/>
        <v>1</v>
      </c>
      <c r="N110" s="4" t="str">
        <f t="shared" si="27"/>
        <v>Landsbygdskommuner</v>
      </c>
      <c r="O110" s="20">
        <v>2</v>
      </c>
      <c r="P110" s="1">
        <v>1264</v>
      </c>
      <c r="Q110" s="1" t="s">
        <v>157</v>
      </c>
      <c r="R110" s="1">
        <v>16042</v>
      </c>
      <c r="S110" s="21">
        <f t="shared" si="16"/>
        <v>100</v>
      </c>
      <c r="T110" s="21">
        <f t="shared" si="17"/>
        <v>1</v>
      </c>
      <c r="U110" s="22">
        <v>29.066820429705356</v>
      </c>
      <c r="V110" s="1" t="str">
        <f t="shared" si="18"/>
        <v/>
      </c>
      <c r="W110" s="1" t="str">
        <f t="shared" si="19"/>
        <v/>
      </c>
      <c r="X110" s="4">
        <f t="shared" si="20"/>
        <v>11</v>
      </c>
      <c r="Y110" s="4" t="str">
        <f t="shared" si="21"/>
        <v>Tätortsnära landsbygdskommuner</v>
      </c>
      <c r="Z110" s="23">
        <v>21</v>
      </c>
      <c r="AA110" s="23" t="s">
        <v>43</v>
      </c>
      <c r="AB110" s="24" t="str">
        <f t="shared" si="28"/>
        <v>Landsbygdskommuner nära större städer</v>
      </c>
      <c r="AC110" s="23" t="str">
        <f t="shared" si="29"/>
        <v>Landsbygdskommuner</v>
      </c>
      <c r="AD110" s="25"/>
    </row>
    <row r="111" spans="2:30" x14ac:dyDescent="0.2">
      <c r="B111" s="1">
        <v>1265</v>
      </c>
      <c r="C111" s="1" t="s">
        <v>158</v>
      </c>
      <c r="D111" s="17">
        <v>19412</v>
      </c>
      <c r="E111" s="17">
        <v>6674</v>
      </c>
      <c r="F111" s="18">
        <f t="shared" si="22"/>
        <v>65.619204615701634</v>
      </c>
      <c r="G111" s="18">
        <f t="shared" si="23"/>
        <v>34.380795384298374</v>
      </c>
      <c r="H111" s="1">
        <f t="shared" si="24"/>
        <v>1</v>
      </c>
      <c r="I111" s="1" t="str">
        <f t="shared" si="25"/>
        <v/>
      </c>
      <c r="K111" s="19"/>
      <c r="L111" s="1" t="str">
        <f t="shared" si="30"/>
        <v/>
      </c>
      <c r="M111" s="4">
        <f t="shared" si="26"/>
        <v>1</v>
      </c>
      <c r="N111" s="4" t="str">
        <f t="shared" si="27"/>
        <v>Landsbygdskommuner</v>
      </c>
      <c r="O111" s="20">
        <v>1</v>
      </c>
      <c r="P111" s="1">
        <v>1265</v>
      </c>
      <c r="Q111" s="1" t="s">
        <v>158</v>
      </c>
      <c r="R111" s="1">
        <v>19409</v>
      </c>
      <c r="S111" s="21">
        <f t="shared" si="16"/>
        <v>99.984545641871009</v>
      </c>
      <c r="T111" s="21">
        <f t="shared" si="17"/>
        <v>1</v>
      </c>
      <c r="U111" s="22">
        <v>31.697773713853973</v>
      </c>
      <c r="V111" s="1" t="str">
        <f t="shared" si="18"/>
        <v/>
      </c>
      <c r="W111" s="1" t="str">
        <f t="shared" si="19"/>
        <v/>
      </c>
      <c r="X111" s="4">
        <f t="shared" si="20"/>
        <v>11</v>
      </c>
      <c r="Y111" s="4" t="str">
        <f t="shared" si="21"/>
        <v>Tätortsnära landsbygdskommuner</v>
      </c>
      <c r="Z111" s="23">
        <v>11</v>
      </c>
      <c r="AA111" s="23" t="s">
        <v>51</v>
      </c>
      <c r="AB111" s="24" t="str">
        <f t="shared" si="28"/>
        <v>Landsbygdskommuner nära större städer</v>
      </c>
      <c r="AC111" s="23" t="str">
        <f t="shared" si="29"/>
        <v>Landsbygdskommuner</v>
      </c>
      <c r="AD111" s="25"/>
    </row>
    <row r="112" spans="2:30" x14ac:dyDescent="0.2">
      <c r="B112" s="1">
        <v>1266</v>
      </c>
      <c r="C112" s="1" t="s">
        <v>159</v>
      </c>
      <c r="D112" s="17">
        <v>15653</v>
      </c>
      <c r="E112" s="17">
        <v>7324</v>
      </c>
      <c r="F112" s="18">
        <f t="shared" si="22"/>
        <v>53.210247236951382</v>
      </c>
      <c r="G112" s="18">
        <f t="shared" si="23"/>
        <v>46.789752763048611</v>
      </c>
      <c r="H112" s="1">
        <f t="shared" si="24"/>
        <v>1</v>
      </c>
      <c r="I112" s="1" t="str">
        <f t="shared" si="25"/>
        <v/>
      </c>
      <c r="K112" s="19"/>
      <c r="L112" s="1" t="str">
        <f t="shared" si="30"/>
        <v/>
      </c>
      <c r="M112" s="4">
        <f t="shared" si="26"/>
        <v>1</v>
      </c>
      <c r="N112" s="4" t="str">
        <f t="shared" si="27"/>
        <v>Landsbygdskommuner</v>
      </c>
      <c r="O112" s="20">
        <v>2</v>
      </c>
      <c r="P112" s="1">
        <v>1266</v>
      </c>
      <c r="Q112" s="1" t="s">
        <v>159</v>
      </c>
      <c r="R112" s="1">
        <v>15652</v>
      </c>
      <c r="S112" s="21">
        <f t="shared" si="16"/>
        <v>99.993611448284668</v>
      </c>
      <c r="T112" s="21">
        <f t="shared" si="17"/>
        <v>1</v>
      </c>
      <c r="U112" s="22">
        <v>27.109643518814284</v>
      </c>
      <c r="V112" s="1" t="str">
        <f t="shared" si="18"/>
        <v/>
      </c>
      <c r="W112" s="1" t="str">
        <f t="shared" si="19"/>
        <v/>
      </c>
      <c r="X112" s="4">
        <f t="shared" si="20"/>
        <v>11</v>
      </c>
      <c r="Y112" s="4" t="str">
        <f t="shared" si="21"/>
        <v>Tätortsnära landsbygdskommuner</v>
      </c>
      <c r="Z112" s="23">
        <v>21</v>
      </c>
      <c r="AA112" s="23" t="s">
        <v>43</v>
      </c>
      <c r="AB112" s="24" t="str">
        <f t="shared" si="28"/>
        <v>Landsbygdskommuner nära större städer</v>
      </c>
      <c r="AC112" s="23" t="str">
        <f t="shared" si="29"/>
        <v>Landsbygdskommuner</v>
      </c>
      <c r="AD112" s="25"/>
    </row>
    <row r="113" spans="2:30" x14ac:dyDescent="0.2">
      <c r="B113" s="1">
        <v>1267</v>
      </c>
      <c r="C113" s="1" t="s">
        <v>160</v>
      </c>
      <c r="D113" s="17">
        <v>16830</v>
      </c>
      <c r="E113" s="17">
        <v>7917</v>
      </c>
      <c r="F113" s="18">
        <f t="shared" si="22"/>
        <v>52.959001782531189</v>
      </c>
      <c r="G113" s="18">
        <f t="shared" si="23"/>
        <v>47.040998217468804</v>
      </c>
      <c r="H113" s="1">
        <f t="shared" si="24"/>
        <v>1</v>
      </c>
      <c r="I113" s="1" t="str">
        <f t="shared" si="25"/>
        <v/>
      </c>
      <c r="K113" s="19"/>
      <c r="L113" s="1" t="str">
        <f t="shared" si="30"/>
        <v/>
      </c>
      <c r="M113" s="4">
        <f t="shared" si="26"/>
        <v>1</v>
      </c>
      <c r="N113" s="4" t="str">
        <f t="shared" si="27"/>
        <v>Landsbygdskommuner</v>
      </c>
      <c r="O113" s="20">
        <v>2</v>
      </c>
      <c r="P113" s="1">
        <v>1267</v>
      </c>
      <c r="Q113" s="1" t="s">
        <v>160</v>
      </c>
      <c r="R113" s="1">
        <v>16830</v>
      </c>
      <c r="S113" s="21">
        <f t="shared" si="16"/>
        <v>100</v>
      </c>
      <c r="T113" s="21">
        <f t="shared" si="17"/>
        <v>1</v>
      </c>
      <c r="U113" s="22">
        <v>29.728625470390178</v>
      </c>
      <c r="V113" s="1" t="str">
        <f t="shared" si="18"/>
        <v/>
      </c>
      <c r="W113" s="1" t="str">
        <f t="shared" si="19"/>
        <v/>
      </c>
      <c r="X113" s="4">
        <f t="shared" si="20"/>
        <v>11</v>
      </c>
      <c r="Y113" s="4" t="str">
        <f t="shared" si="21"/>
        <v>Tätortsnära landsbygdskommuner</v>
      </c>
      <c r="Z113" s="23">
        <v>21</v>
      </c>
      <c r="AA113" s="23" t="s">
        <v>43</v>
      </c>
      <c r="AB113" s="24" t="str">
        <f t="shared" si="28"/>
        <v>Landsbygdskommuner nära större städer</v>
      </c>
      <c r="AC113" s="23" t="str">
        <f t="shared" si="29"/>
        <v>Landsbygdskommuner</v>
      </c>
      <c r="AD113" s="25"/>
    </row>
    <row r="114" spans="2:30" x14ac:dyDescent="0.2">
      <c r="B114" s="1">
        <v>1270</v>
      </c>
      <c r="C114" s="1" t="s">
        <v>161</v>
      </c>
      <c r="D114" s="17">
        <v>13663</v>
      </c>
      <c r="E114" s="17">
        <v>5754</v>
      </c>
      <c r="F114" s="18">
        <f t="shared" si="22"/>
        <v>57.886262167898707</v>
      </c>
      <c r="G114" s="18">
        <f t="shared" si="23"/>
        <v>42.113737832101293</v>
      </c>
      <c r="H114" s="1">
        <f t="shared" si="24"/>
        <v>1</v>
      </c>
      <c r="I114" s="1" t="str">
        <f t="shared" si="25"/>
        <v/>
      </c>
      <c r="K114" s="19"/>
      <c r="L114" s="1" t="str">
        <f t="shared" si="30"/>
        <v/>
      </c>
      <c r="M114" s="4">
        <f t="shared" si="26"/>
        <v>1</v>
      </c>
      <c r="N114" s="4" t="str">
        <f t="shared" si="27"/>
        <v>Landsbygdskommuner</v>
      </c>
      <c r="O114" s="20">
        <v>2</v>
      </c>
      <c r="P114" s="1">
        <v>1270</v>
      </c>
      <c r="Q114" s="1" t="s">
        <v>161</v>
      </c>
      <c r="R114" s="1">
        <v>7894</v>
      </c>
      <c r="S114" s="21">
        <f t="shared" si="16"/>
        <v>57.776476615677375</v>
      </c>
      <c r="T114" s="21">
        <f t="shared" si="17"/>
        <v>1</v>
      </c>
      <c r="U114" s="22">
        <v>45.77895654931811</v>
      </c>
      <c r="V114" s="1" t="str">
        <f t="shared" si="18"/>
        <v/>
      </c>
      <c r="W114" s="1" t="str">
        <f t="shared" si="19"/>
        <v/>
      </c>
      <c r="X114" s="4">
        <f t="shared" si="20"/>
        <v>11</v>
      </c>
      <c r="Y114" s="4" t="str">
        <f t="shared" si="21"/>
        <v>Tätortsnära landsbygdskommuner</v>
      </c>
      <c r="Z114" s="23">
        <v>21</v>
      </c>
      <c r="AA114" s="23" t="s">
        <v>43</v>
      </c>
      <c r="AB114" s="24" t="str">
        <f t="shared" si="28"/>
        <v>Landsbygdskommuner nära större städer</v>
      </c>
      <c r="AC114" s="23" t="str">
        <f t="shared" si="29"/>
        <v>Landsbygdskommuner</v>
      </c>
      <c r="AD114" s="25"/>
    </row>
    <row r="115" spans="2:30" x14ac:dyDescent="0.2">
      <c r="B115" s="1">
        <v>1272</v>
      </c>
      <c r="C115" s="1" t="s">
        <v>162</v>
      </c>
      <c r="D115" s="17">
        <v>12759</v>
      </c>
      <c r="E115" s="17">
        <v>7555</v>
      </c>
      <c r="F115" s="18">
        <f t="shared" si="22"/>
        <v>40.786895524727647</v>
      </c>
      <c r="G115" s="18">
        <f t="shared" si="23"/>
        <v>59.21310447527236</v>
      </c>
      <c r="H115" s="1" t="str">
        <f t="shared" si="24"/>
        <v/>
      </c>
      <c r="I115" s="1" t="str">
        <f t="shared" si="25"/>
        <v/>
      </c>
      <c r="K115" s="19"/>
      <c r="L115" s="1">
        <f t="shared" si="30"/>
        <v>1</v>
      </c>
      <c r="M115" s="4">
        <f t="shared" si="26"/>
        <v>2</v>
      </c>
      <c r="N115" s="4" t="str">
        <f t="shared" si="27"/>
        <v>Blandade kommuner</v>
      </c>
      <c r="O115" s="20">
        <v>2</v>
      </c>
      <c r="P115" s="1">
        <v>1272</v>
      </c>
      <c r="Q115" s="1" t="s">
        <v>162</v>
      </c>
      <c r="R115" s="1">
        <v>0</v>
      </c>
      <c r="S115" s="21">
        <f t="shared" si="16"/>
        <v>0</v>
      </c>
      <c r="T115" s="21" t="str">
        <f t="shared" si="17"/>
        <v/>
      </c>
      <c r="U115" s="22">
        <v>67.037135877942362</v>
      </c>
      <c r="V115" s="1" t="str">
        <f t="shared" si="18"/>
        <v/>
      </c>
      <c r="W115" s="1" t="str">
        <f t="shared" si="19"/>
        <v/>
      </c>
      <c r="X115" s="4">
        <f t="shared" si="20"/>
        <v>22</v>
      </c>
      <c r="Y115" s="4" t="str">
        <f t="shared" si="21"/>
        <v>Glesa blandade kommuner</v>
      </c>
      <c r="Z115" s="23">
        <v>21</v>
      </c>
      <c r="AA115" s="23" t="s">
        <v>43</v>
      </c>
      <c r="AB115" s="24" t="str">
        <f t="shared" si="28"/>
        <v>Täta kommuner avlägset belägna</v>
      </c>
      <c r="AC115" s="23" t="str">
        <f t="shared" si="29"/>
        <v>Täta kommuner</v>
      </c>
      <c r="AD115" s="25"/>
    </row>
    <row r="116" spans="2:30" x14ac:dyDescent="0.2">
      <c r="B116" s="1">
        <v>1273</v>
      </c>
      <c r="C116" s="1" t="s">
        <v>163</v>
      </c>
      <c r="D116" s="17">
        <v>13198</v>
      </c>
      <c r="E116" s="17">
        <v>6107</v>
      </c>
      <c r="F116" s="18">
        <f t="shared" si="22"/>
        <v>53.727837551144106</v>
      </c>
      <c r="G116" s="18">
        <f t="shared" si="23"/>
        <v>46.272162448855887</v>
      </c>
      <c r="H116" s="1">
        <f t="shared" si="24"/>
        <v>1</v>
      </c>
      <c r="I116" s="1" t="str">
        <f t="shared" si="25"/>
        <v/>
      </c>
      <c r="K116" s="19"/>
      <c r="L116" s="1" t="str">
        <f t="shared" si="30"/>
        <v/>
      </c>
      <c r="M116" s="4">
        <f t="shared" si="26"/>
        <v>1</v>
      </c>
      <c r="N116" s="4" t="str">
        <f t="shared" si="27"/>
        <v>Landsbygdskommuner</v>
      </c>
      <c r="O116" s="20">
        <v>2</v>
      </c>
      <c r="P116" s="1">
        <v>1273</v>
      </c>
      <c r="Q116" s="1" t="s">
        <v>163</v>
      </c>
      <c r="R116" s="1">
        <v>0</v>
      </c>
      <c r="S116" s="21">
        <f t="shared" si="16"/>
        <v>0</v>
      </c>
      <c r="T116" s="21" t="str">
        <f t="shared" si="17"/>
        <v/>
      </c>
      <c r="U116" s="22">
        <v>57.525471030964283</v>
      </c>
      <c r="V116" s="1" t="str">
        <f t="shared" si="18"/>
        <v/>
      </c>
      <c r="W116" s="1" t="str">
        <f t="shared" si="19"/>
        <v/>
      </c>
      <c r="X116" s="4">
        <f t="shared" si="20"/>
        <v>12</v>
      </c>
      <c r="Y116" s="4" t="str">
        <f t="shared" si="21"/>
        <v>Glesa landsbygdskommuner</v>
      </c>
      <c r="Z116" s="23">
        <v>21</v>
      </c>
      <c r="AA116" s="23" t="s">
        <v>43</v>
      </c>
      <c r="AB116" s="24" t="str">
        <f t="shared" si="28"/>
        <v>Landsbygdskommuner avlägset belägna</v>
      </c>
      <c r="AC116" s="23" t="str">
        <f t="shared" si="29"/>
        <v>Landsbygdskommuner</v>
      </c>
      <c r="AD116" s="25"/>
    </row>
    <row r="117" spans="2:30" x14ac:dyDescent="0.2">
      <c r="B117" s="1">
        <v>1275</v>
      </c>
      <c r="C117" s="1" t="s">
        <v>164</v>
      </c>
      <c r="D117" s="17">
        <v>7476</v>
      </c>
      <c r="E117" s="17">
        <v>5279</v>
      </c>
      <c r="F117" s="18">
        <f t="shared" si="22"/>
        <v>29.387372926698767</v>
      </c>
      <c r="G117" s="18">
        <f t="shared" si="23"/>
        <v>70.612627073301226</v>
      </c>
      <c r="H117" s="1" t="str">
        <f t="shared" si="24"/>
        <v/>
      </c>
      <c r="I117" s="1" t="str">
        <f t="shared" si="25"/>
        <v/>
      </c>
      <c r="K117" s="19"/>
      <c r="L117" s="1">
        <f t="shared" si="30"/>
        <v>1</v>
      </c>
      <c r="M117" s="4">
        <f t="shared" si="26"/>
        <v>2</v>
      </c>
      <c r="N117" s="4" t="str">
        <f t="shared" si="27"/>
        <v>Blandade kommuner</v>
      </c>
      <c r="O117" s="20">
        <v>2</v>
      </c>
      <c r="P117" s="1">
        <v>1275</v>
      </c>
      <c r="Q117" s="1" t="s">
        <v>164</v>
      </c>
      <c r="R117" s="1">
        <v>7476</v>
      </c>
      <c r="S117" s="21">
        <f t="shared" si="16"/>
        <v>100</v>
      </c>
      <c r="T117" s="21">
        <f t="shared" si="17"/>
        <v>1</v>
      </c>
      <c r="U117" s="22">
        <v>35.826957374710183</v>
      </c>
      <c r="V117" s="1" t="str">
        <f t="shared" si="18"/>
        <v/>
      </c>
      <c r="W117" s="1" t="str">
        <f t="shared" si="19"/>
        <v/>
      </c>
      <c r="X117" s="4">
        <f t="shared" si="20"/>
        <v>21</v>
      </c>
      <c r="Y117" s="4" t="str">
        <f t="shared" si="21"/>
        <v>Täta blandade kommuner</v>
      </c>
      <c r="Z117" s="23">
        <v>21</v>
      </c>
      <c r="AA117" s="23" t="s">
        <v>43</v>
      </c>
      <c r="AB117" s="24" t="str">
        <f t="shared" si="28"/>
        <v>Täta kommuner nära större städer</v>
      </c>
      <c r="AC117" s="23" t="str">
        <f t="shared" si="29"/>
        <v>Täta kommuner</v>
      </c>
      <c r="AD117" s="25"/>
    </row>
    <row r="118" spans="2:30" x14ac:dyDescent="0.2">
      <c r="B118" s="1">
        <v>1276</v>
      </c>
      <c r="C118" s="1" t="s">
        <v>165</v>
      </c>
      <c r="D118" s="17">
        <v>17738</v>
      </c>
      <c r="E118" s="17">
        <v>8075</v>
      </c>
      <c r="F118" s="18">
        <f t="shared" si="22"/>
        <v>54.476265644379296</v>
      </c>
      <c r="G118" s="18">
        <f t="shared" si="23"/>
        <v>45.523734355620697</v>
      </c>
      <c r="H118" s="1">
        <f t="shared" si="24"/>
        <v>1</v>
      </c>
      <c r="I118" s="1" t="str">
        <f t="shared" si="25"/>
        <v/>
      </c>
      <c r="K118" s="19"/>
      <c r="L118" s="1" t="str">
        <f t="shared" si="30"/>
        <v/>
      </c>
      <c r="M118" s="4">
        <f t="shared" si="26"/>
        <v>1</v>
      </c>
      <c r="N118" s="4" t="str">
        <f t="shared" si="27"/>
        <v>Landsbygdskommuner</v>
      </c>
      <c r="O118" s="20">
        <v>2</v>
      </c>
      <c r="P118" s="1">
        <v>1276</v>
      </c>
      <c r="Q118" s="1" t="s">
        <v>165</v>
      </c>
      <c r="R118" s="1">
        <v>17738</v>
      </c>
      <c r="S118" s="21">
        <f t="shared" si="16"/>
        <v>100</v>
      </c>
      <c r="T118" s="21">
        <f t="shared" si="17"/>
        <v>1</v>
      </c>
      <c r="U118" s="22">
        <v>26.010451197053406</v>
      </c>
      <c r="V118" s="1" t="str">
        <f t="shared" si="18"/>
        <v/>
      </c>
      <c r="W118" s="1" t="str">
        <f t="shared" si="19"/>
        <v/>
      </c>
      <c r="X118" s="4">
        <f t="shared" si="20"/>
        <v>11</v>
      </c>
      <c r="Y118" s="4" t="str">
        <f t="shared" si="21"/>
        <v>Tätortsnära landsbygdskommuner</v>
      </c>
      <c r="Z118" s="23">
        <v>21</v>
      </c>
      <c r="AA118" s="23" t="s">
        <v>43</v>
      </c>
      <c r="AB118" s="24" t="str">
        <f t="shared" si="28"/>
        <v>Landsbygdskommuner nära större städer</v>
      </c>
      <c r="AC118" s="23" t="str">
        <f t="shared" si="29"/>
        <v>Landsbygdskommuner</v>
      </c>
      <c r="AD118" s="25"/>
    </row>
    <row r="119" spans="2:30" x14ac:dyDescent="0.2">
      <c r="B119" s="1">
        <v>1277</v>
      </c>
      <c r="C119" s="1" t="s">
        <v>166</v>
      </c>
      <c r="D119" s="17">
        <v>16063</v>
      </c>
      <c r="E119" s="17">
        <v>10098</v>
      </c>
      <c r="F119" s="18">
        <f t="shared" si="22"/>
        <v>37.135030816161361</v>
      </c>
      <c r="G119" s="18">
        <f t="shared" si="23"/>
        <v>62.864969183838639</v>
      </c>
      <c r="H119" s="1" t="str">
        <f t="shared" si="24"/>
        <v/>
      </c>
      <c r="I119" s="1" t="str">
        <f t="shared" si="25"/>
        <v/>
      </c>
      <c r="K119" s="19"/>
      <c r="L119" s="1">
        <f t="shared" si="30"/>
        <v>1</v>
      </c>
      <c r="M119" s="4">
        <f t="shared" si="26"/>
        <v>2</v>
      </c>
      <c r="N119" s="4" t="str">
        <f t="shared" si="27"/>
        <v>Blandade kommuner</v>
      </c>
      <c r="O119" s="20">
        <v>2</v>
      </c>
      <c r="P119" s="1">
        <v>1277</v>
      </c>
      <c r="Q119" s="1" t="s">
        <v>166</v>
      </c>
      <c r="R119" s="1">
        <v>16063</v>
      </c>
      <c r="S119" s="21">
        <f t="shared" si="16"/>
        <v>100</v>
      </c>
      <c r="T119" s="21">
        <f t="shared" si="17"/>
        <v>1</v>
      </c>
      <c r="U119" s="22">
        <v>15.621134491273942</v>
      </c>
      <c r="V119" s="1" t="str">
        <f t="shared" si="18"/>
        <v/>
      </c>
      <c r="W119" s="1" t="str">
        <f t="shared" si="19"/>
        <v/>
      </c>
      <c r="X119" s="4">
        <f t="shared" si="20"/>
        <v>21</v>
      </c>
      <c r="Y119" s="4" t="str">
        <f t="shared" si="21"/>
        <v>Täta blandade kommuner</v>
      </c>
      <c r="Z119" s="23">
        <v>21</v>
      </c>
      <c r="AA119" s="23" t="s">
        <v>43</v>
      </c>
      <c r="AB119" s="24" t="str">
        <f t="shared" si="28"/>
        <v>Täta kommuner nära större städer</v>
      </c>
      <c r="AC119" s="23" t="str">
        <f t="shared" si="29"/>
        <v>Täta kommuner</v>
      </c>
      <c r="AD119" s="25"/>
    </row>
    <row r="120" spans="2:30" x14ac:dyDescent="0.2">
      <c r="B120" s="1">
        <v>1278</v>
      </c>
      <c r="C120" s="1" t="s">
        <v>167</v>
      </c>
      <c r="D120" s="17">
        <v>15413</v>
      </c>
      <c r="E120" s="17">
        <v>5004</v>
      </c>
      <c r="F120" s="18">
        <f t="shared" si="22"/>
        <v>67.533899954583802</v>
      </c>
      <c r="G120" s="18">
        <f t="shared" si="23"/>
        <v>32.466100045416205</v>
      </c>
      <c r="H120" s="1">
        <f t="shared" si="24"/>
        <v>1</v>
      </c>
      <c r="I120" s="1" t="str">
        <f t="shared" si="25"/>
        <v/>
      </c>
      <c r="K120" s="19"/>
      <c r="L120" s="1" t="str">
        <f t="shared" si="30"/>
        <v/>
      </c>
      <c r="M120" s="4">
        <f t="shared" si="26"/>
        <v>1</v>
      </c>
      <c r="N120" s="4" t="str">
        <f t="shared" si="27"/>
        <v>Landsbygdskommuner</v>
      </c>
      <c r="O120" s="20">
        <v>1</v>
      </c>
      <c r="P120" s="1">
        <v>1278</v>
      </c>
      <c r="Q120" s="1" t="s">
        <v>167</v>
      </c>
      <c r="R120" s="1">
        <v>15241</v>
      </c>
      <c r="S120" s="21">
        <f t="shared" si="16"/>
        <v>98.884058911308642</v>
      </c>
      <c r="T120" s="21">
        <f t="shared" si="17"/>
        <v>1</v>
      </c>
      <c r="U120" s="22">
        <v>28.613395618417353</v>
      </c>
      <c r="V120" s="1" t="str">
        <f t="shared" si="18"/>
        <v/>
      </c>
      <c r="W120" s="1" t="str">
        <f t="shared" si="19"/>
        <v/>
      </c>
      <c r="X120" s="4">
        <f t="shared" si="20"/>
        <v>11</v>
      </c>
      <c r="Y120" s="4" t="str">
        <f t="shared" si="21"/>
        <v>Tätortsnära landsbygdskommuner</v>
      </c>
      <c r="Z120" s="23">
        <v>11</v>
      </c>
      <c r="AA120" s="23" t="s">
        <v>51</v>
      </c>
      <c r="AB120" s="24" t="str">
        <f t="shared" si="28"/>
        <v>Landsbygdskommuner nära större städer</v>
      </c>
      <c r="AC120" s="23" t="str">
        <f t="shared" si="29"/>
        <v>Landsbygdskommuner</v>
      </c>
      <c r="AD120" s="25"/>
    </row>
    <row r="121" spans="2:30" x14ac:dyDescent="0.2">
      <c r="B121" s="1">
        <v>1280</v>
      </c>
      <c r="C121" s="1" t="s">
        <v>168</v>
      </c>
      <c r="D121" s="17">
        <v>347949</v>
      </c>
      <c r="E121" s="17">
        <v>341307</v>
      </c>
      <c r="F121" s="18">
        <f t="shared" si="22"/>
        <v>1.9089004423062002</v>
      </c>
      <c r="G121" s="18">
        <f t="shared" si="23"/>
        <v>98.091099557693795</v>
      </c>
      <c r="H121" s="1" t="str">
        <f t="shared" si="24"/>
        <v/>
      </c>
      <c r="I121" s="1">
        <f t="shared" si="25"/>
        <v>1</v>
      </c>
      <c r="J121" s="1">
        <v>1</v>
      </c>
      <c r="K121" s="19">
        <v>1</v>
      </c>
      <c r="L121" s="1" t="str">
        <f t="shared" si="30"/>
        <v/>
      </c>
      <c r="M121" s="4">
        <f t="shared" si="26"/>
        <v>3</v>
      </c>
      <c r="N121" s="4" t="str">
        <f t="shared" si="27"/>
        <v>Storstadskommuner</v>
      </c>
      <c r="O121" s="20">
        <v>3</v>
      </c>
      <c r="P121" s="1">
        <v>1280</v>
      </c>
      <c r="Q121" s="1" t="s">
        <v>168</v>
      </c>
      <c r="R121" s="1">
        <v>346591</v>
      </c>
      <c r="S121" s="21">
        <f t="shared" si="16"/>
        <v>99.609712917697706</v>
      </c>
      <c r="T121" s="21" t="str">
        <f t="shared" si="17"/>
        <v/>
      </c>
      <c r="U121" s="22">
        <v>5.7359090460575164</v>
      </c>
      <c r="V121" s="1" t="str">
        <f t="shared" si="18"/>
        <v/>
      </c>
      <c r="W121" s="1" t="str">
        <f t="shared" si="19"/>
        <v/>
      </c>
      <c r="X121" s="4">
        <f t="shared" si="20"/>
        <v>30</v>
      </c>
      <c r="Y121" s="4" t="str">
        <f t="shared" si="21"/>
        <v>Storstadskommuner</v>
      </c>
      <c r="Z121" s="23">
        <v>30</v>
      </c>
      <c r="AA121" s="23" t="s">
        <v>41</v>
      </c>
      <c r="AB121" s="24" t="str">
        <f t="shared" si="28"/>
        <v>Storstadskommuner</v>
      </c>
      <c r="AC121" s="23" t="str">
        <f t="shared" si="29"/>
        <v>Storstadskommuner</v>
      </c>
      <c r="AD121" s="25"/>
    </row>
    <row r="122" spans="2:30" x14ac:dyDescent="0.2">
      <c r="B122" s="1">
        <v>1281</v>
      </c>
      <c r="C122" s="1" t="s">
        <v>169</v>
      </c>
      <c r="D122" s="17">
        <v>125941</v>
      </c>
      <c r="E122" s="17">
        <v>108949</v>
      </c>
      <c r="F122" s="18">
        <f t="shared" si="22"/>
        <v>13.492031983230243</v>
      </c>
      <c r="G122" s="18">
        <f t="shared" si="23"/>
        <v>86.507968016769752</v>
      </c>
      <c r="H122" s="1" t="str">
        <f t="shared" si="24"/>
        <v/>
      </c>
      <c r="I122" s="1">
        <f t="shared" si="25"/>
        <v>1</v>
      </c>
      <c r="J122" s="1">
        <v>1</v>
      </c>
      <c r="K122" s="19">
        <v>1</v>
      </c>
      <c r="L122" s="1" t="str">
        <f t="shared" si="30"/>
        <v/>
      </c>
      <c r="M122" s="4">
        <f t="shared" si="26"/>
        <v>3</v>
      </c>
      <c r="N122" s="4" t="str">
        <f t="shared" si="27"/>
        <v>Storstadskommuner</v>
      </c>
      <c r="O122" s="20">
        <v>3</v>
      </c>
      <c r="P122" s="1">
        <v>1281</v>
      </c>
      <c r="Q122" s="1" t="s">
        <v>169</v>
      </c>
      <c r="R122" s="1">
        <v>125941</v>
      </c>
      <c r="S122" s="21">
        <f t="shared" si="16"/>
        <v>100</v>
      </c>
      <c r="T122" s="21" t="str">
        <f t="shared" si="17"/>
        <v/>
      </c>
      <c r="U122" s="22">
        <v>7.3841653366788158</v>
      </c>
      <c r="V122" s="1" t="str">
        <f t="shared" si="18"/>
        <v/>
      </c>
      <c r="W122" s="1" t="str">
        <f t="shared" si="19"/>
        <v/>
      </c>
      <c r="X122" s="4">
        <f t="shared" si="20"/>
        <v>30</v>
      </c>
      <c r="Y122" s="4" t="str">
        <f t="shared" si="21"/>
        <v>Storstadskommuner</v>
      </c>
      <c r="Z122" s="23">
        <v>30</v>
      </c>
      <c r="AA122" s="23" t="s">
        <v>41</v>
      </c>
      <c r="AB122" s="24" t="str">
        <f t="shared" si="28"/>
        <v>Storstadskommuner</v>
      </c>
      <c r="AC122" s="23" t="str">
        <f t="shared" si="29"/>
        <v>Storstadskommuner</v>
      </c>
      <c r="AD122" s="25"/>
    </row>
    <row r="123" spans="2:30" x14ac:dyDescent="0.2">
      <c r="B123" s="1">
        <v>1282</v>
      </c>
      <c r="C123" s="1" t="s">
        <v>170</v>
      </c>
      <c r="D123" s="17">
        <v>46305</v>
      </c>
      <c r="E123" s="17">
        <v>35637</v>
      </c>
      <c r="F123" s="18">
        <f t="shared" si="22"/>
        <v>23.038548752834469</v>
      </c>
      <c r="G123" s="18">
        <f t="shared" si="23"/>
        <v>76.961451247165542</v>
      </c>
      <c r="H123" s="1" t="str">
        <f t="shared" si="24"/>
        <v/>
      </c>
      <c r="I123" s="1" t="str">
        <f t="shared" si="25"/>
        <v/>
      </c>
      <c r="K123" s="19"/>
      <c r="L123" s="1">
        <f t="shared" si="30"/>
        <v>1</v>
      </c>
      <c r="M123" s="4">
        <f t="shared" si="26"/>
        <v>2</v>
      </c>
      <c r="N123" s="4" t="str">
        <f t="shared" si="27"/>
        <v>Blandade kommuner</v>
      </c>
      <c r="O123" s="20">
        <v>2</v>
      </c>
      <c r="P123" s="1">
        <v>1282</v>
      </c>
      <c r="Q123" s="1" t="s">
        <v>170</v>
      </c>
      <c r="R123" s="1">
        <v>45933</v>
      </c>
      <c r="S123" s="21">
        <f t="shared" si="16"/>
        <v>99.196631033365719</v>
      </c>
      <c r="T123" s="21">
        <f t="shared" si="17"/>
        <v>1</v>
      </c>
      <c r="U123" s="22">
        <v>18.422090127056112</v>
      </c>
      <c r="V123" s="1" t="str">
        <f t="shared" si="18"/>
        <v/>
      </c>
      <c r="W123" s="1" t="str">
        <f t="shared" si="19"/>
        <v/>
      </c>
      <c r="X123" s="4">
        <f t="shared" si="20"/>
        <v>21</v>
      </c>
      <c r="Y123" s="4" t="str">
        <f t="shared" si="21"/>
        <v>Täta blandade kommuner</v>
      </c>
      <c r="Z123" s="23">
        <v>21</v>
      </c>
      <c r="AA123" s="23" t="s">
        <v>43</v>
      </c>
      <c r="AB123" s="24" t="str">
        <f t="shared" si="28"/>
        <v>Täta kommuner nära större städer</v>
      </c>
      <c r="AC123" s="23" t="str">
        <f t="shared" si="29"/>
        <v>Täta kommuner</v>
      </c>
      <c r="AD123" s="25"/>
    </row>
    <row r="124" spans="2:30" x14ac:dyDescent="0.2">
      <c r="B124" s="1">
        <v>1283</v>
      </c>
      <c r="C124" s="1" t="s">
        <v>171</v>
      </c>
      <c r="D124" s="17">
        <v>149280</v>
      </c>
      <c r="E124" s="17">
        <v>130685</v>
      </c>
      <c r="F124" s="18">
        <f t="shared" si="22"/>
        <v>12.456457663451232</v>
      </c>
      <c r="G124" s="18">
        <f t="shared" si="23"/>
        <v>87.543542336548768</v>
      </c>
      <c r="H124" s="1" t="str">
        <f t="shared" si="24"/>
        <v/>
      </c>
      <c r="I124" s="1">
        <f t="shared" si="25"/>
        <v>1</v>
      </c>
      <c r="K124" s="19"/>
      <c r="L124" s="1">
        <f t="shared" si="30"/>
        <v>1</v>
      </c>
      <c r="M124" s="4">
        <f t="shared" si="26"/>
        <v>2</v>
      </c>
      <c r="N124" s="4" t="str">
        <f t="shared" si="27"/>
        <v>Blandade kommuner</v>
      </c>
      <c r="O124" s="20">
        <v>2</v>
      </c>
      <c r="P124" s="1">
        <v>1283</v>
      </c>
      <c r="Q124" s="1" t="s">
        <v>171</v>
      </c>
      <c r="R124" s="1">
        <v>149280</v>
      </c>
      <c r="S124" s="21">
        <f t="shared" si="16"/>
        <v>100</v>
      </c>
      <c r="T124" s="21">
        <f t="shared" si="17"/>
        <v>1</v>
      </c>
      <c r="U124" s="22">
        <v>6.0490138219006786</v>
      </c>
      <c r="V124" s="1" t="str">
        <f t="shared" si="18"/>
        <v/>
      </c>
      <c r="W124" s="1" t="str">
        <f t="shared" si="19"/>
        <v/>
      </c>
      <c r="X124" s="4">
        <f t="shared" si="20"/>
        <v>21</v>
      </c>
      <c r="Y124" s="4" t="str">
        <f t="shared" si="21"/>
        <v>Täta blandade kommuner</v>
      </c>
      <c r="Z124" s="23">
        <v>21</v>
      </c>
      <c r="AA124" s="23" t="s">
        <v>43</v>
      </c>
      <c r="AB124" s="24" t="str">
        <f t="shared" si="28"/>
        <v>Täta kommuner nära större städer</v>
      </c>
      <c r="AC124" s="23" t="str">
        <f t="shared" si="29"/>
        <v>Täta kommuner</v>
      </c>
      <c r="AD124" s="25"/>
    </row>
    <row r="125" spans="2:30" x14ac:dyDescent="0.2">
      <c r="B125" s="1">
        <v>1284</v>
      </c>
      <c r="C125" s="1" t="s">
        <v>172</v>
      </c>
      <c r="D125" s="17">
        <v>27168</v>
      </c>
      <c r="E125" s="17">
        <v>11594</v>
      </c>
      <c r="F125" s="18">
        <f t="shared" si="22"/>
        <v>57.324793875147229</v>
      </c>
      <c r="G125" s="18">
        <f t="shared" si="23"/>
        <v>42.675206124852764</v>
      </c>
      <c r="H125" s="1">
        <f t="shared" si="24"/>
        <v>1</v>
      </c>
      <c r="I125" s="1" t="str">
        <f t="shared" si="25"/>
        <v/>
      </c>
      <c r="K125" s="19"/>
      <c r="L125" s="1" t="str">
        <f t="shared" si="30"/>
        <v/>
      </c>
      <c r="M125" s="4">
        <f t="shared" si="26"/>
        <v>1</v>
      </c>
      <c r="N125" s="4" t="str">
        <f t="shared" si="27"/>
        <v>Landsbygdskommuner</v>
      </c>
      <c r="O125" s="20">
        <v>1</v>
      </c>
      <c r="P125" s="1">
        <v>1284</v>
      </c>
      <c r="Q125" s="1" t="s">
        <v>172</v>
      </c>
      <c r="R125" s="1">
        <v>27168</v>
      </c>
      <c r="S125" s="21">
        <f t="shared" si="16"/>
        <v>100</v>
      </c>
      <c r="T125" s="21">
        <f t="shared" si="17"/>
        <v>1</v>
      </c>
      <c r="U125" s="22">
        <v>19.9307610669415</v>
      </c>
      <c r="V125" s="1" t="str">
        <f t="shared" si="18"/>
        <v/>
      </c>
      <c r="W125" s="1" t="str">
        <f t="shared" si="19"/>
        <v/>
      </c>
      <c r="X125" s="4">
        <f t="shared" si="20"/>
        <v>11</v>
      </c>
      <c r="Y125" s="4" t="str">
        <f t="shared" si="21"/>
        <v>Tätortsnära landsbygdskommuner</v>
      </c>
      <c r="Z125" s="23">
        <v>11</v>
      </c>
      <c r="AA125" s="23" t="s">
        <v>51</v>
      </c>
      <c r="AB125" s="24" t="str">
        <f t="shared" si="28"/>
        <v>Landsbygdskommuner nära större städer</v>
      </c>
      <c r="AC125" s="23" t="str">
        <f t="shared" si="29"/>
        <v>Landsbygdskommuner</v>
      </c>
      <c r="AD125" s="25"/>
    </row>
    <row r="126" spans="2:30" x14ac:dyDescent="0.2">
      <c r="B126" s="1">
        <v>1285</v>
      </c>
      <c r="C126" s="1" t="s">
        <v>173</v>
      </c>
      <c r="D126" s="17">
        <v>34123</v>
      </c>
      <c r="E126" s="17">
        <v>19151</v>
      </c>
      <c r="F126" s="18">
        <f t="shared" si="22"/>
        <v>43.87656419423849</v>
      </c>
      <c r="G126" s="18">
        <f t="shared" si="23"/>
        <v>56.12343580576151</v>
      </c>
      <c r="H126" s="1" t="str">
        <f t="shared" si="24"/>
        <v/>
      </c>
      <c r="I126" s="1" t="str">
        <f t="shared" si="25"/>
        <v/>
      </c>
      <c r="K126" s="19"/>
      <c r="L126" s="1">
        <f t="shared" si="30"/>
        <v>1</v>
      </c>
      <c r="M126" s="4">
        <f t="shared" si="26"/>
        <v>2</v>
      </c>
      <c r="N126" s="4" t="str">
        <f t="shared" si="27"/>
        <v>Blandade kommuner</v>
      </c>
      <c r="O126" s="20">
        <v>2</v>
      </c>
      <c r="P126" s="1">
        <v>1285</v>
      </c>
      <c r="Q126" s="1" t="s">
        <v>173</v>
      </c>
      <c r="R126" s="1">
        <v>34123</v>
      </c>
      <c r="S126" s="21">
        <f t="shared" si="16"/>
        <v>100</v>
      </c>
      <c r="T126" s="21">
        <f t="shared" si="17"/>
        <v>1</v>
      </c>
      <c r="U126" s="22">
        <v>18.228823667321159</v>
      </c>
      <c r="V126" s="1" t="str">
        <f t="shared" si="18"/>
        <v/>
      </c>
      <c r="W126" s="1" t="str">
        <f t="shared" si="19"/>
        <v/>
      </c>
      <c r="X126" s="4">
        <f t="shared" si="20"/>
        <v>21</v>
      </c>
      <c r="Y126" s="4" t="str">
        <f t="shared" si="21"/>
        <v>Täta blandade kommuner</v>
      </c>
      <c r="Z126" s="23">
        <v>21</v>
      </c>
      <c r="AA126" s="23" t="s">
        <v>43</v>
      </c>
      <c r="AB126" s="24" t="str">
        <f t="shared" si="28"/>
        <v>Täta kommuner nära större städer</v>
      </c>
      <c r="AC126" s="23" t="str">
        <f t="shared" si="29"/>
        <v>Täta kommuner</v>
      </c>
      <c r="AD126" s="25"/>
    </row>
    <row r="127" spans="2:30" x14ac:dyDescent="0.2">
      <c r="B127" s="1">
        <v>1286</v>
      </c>
      <c r="C127" s="1" t="s">
        <v>174</v>
      </c>
      <c r="D127" s="17">
        <v>30970</v>
      </c>
      <c r="E127" s="17">
        <v>19686</v>
      </c>
      <c r="F127" s="18">
        <f t="shared" si="22"/>
        <v>36.435259928963518</v>
      </c>
      <c r="G127" s="18">
        <f t="shared" si="23"/>
        <v>63.564740071036482</v>
      </c>
      <c r="H127" s="1" t="str">
        <f t="shared" si="24"/>
        <v/>
      </c>
      <c r="I127" s="1" t="str">
        <f t="shared" si="25"/>
        <v/>
      </c>
      <c r="K127" s="19"/>
      <c r="L127" s="1">
        <f t="shared" si="30"/>
        <v>1</v>
      </c>
      <c r="M127" s="4">
        <f t="shared" si="26"/>
        <v>2</v>
      </c>
      <c r="N127" s="4" t="str">
        <f t="shared" si="27"/>
        <v>Blandade kommuner</v>
      </c>
      <c r="O127" s="20">
        <v>2</v>
      </c>
      <c r="P127" s="1">
        <v>1286</v>
      </c>
      <c r="Q127" s="1" t="s">
        <v>174</v>
      </c>
      <c r="R127" s="1">
        <v>25233</v>
      </c>
      <c r="S127" s="21">
        <f t="shared" si="16"/>
        <v>81.475621569260568</v>
      </c>
      <c r="T127" s="21">
        <f t="shared" si="17"/>
        <v>1</v>
      </c>
      <c r="U127" s="22">
        <v>41.280524163168664</v>
      </c>
      <c r="V127" s="1" t="str">
        <f t="shared" si="18"/>
        <v/>
      </c>
      <c r="W127" s="1" t="str">
        <f t="shared" si="19"/>
        <v/>
      </c>
      <c r="X127" s="4">
        <f t="shared" si="20"/>
        <v>21</v>
      </c>
      <c r="Y127" s="4" t="str">
        <f t="shared" si="21"/>
        <v>Täta blandade kommuner</v>
      </c>
      <c r="Z127" s="23">
        <v>21</v>
      </c>
      <c r="AA127" s="23" t="s">
        <v>43</v>
      </c>
      <c r="AB127" s="24" t="str">
        <f t="shared" si="28"/>
        <v>Täta kommuner nära större städer</v>
      </c>
      <c r="AC127" s="23" t="str">
        <f t="shared" si="29"/>
        <v>Täta kommuner</v>
      </c>
      <c r="AD127" s="25"/>
    </row>
    <row r="128" spans="2:30" x14ac:dyDescent="0.2">
      <c r="B128" s="1">
        <v>1287</v>
      </c>
      <c r="C128" s="1" t="s">
        <v>175</v>
      </c>
      <c r="D128" s="17">
        <v>45877</v>
      </c>
      <c r="E128" s="17">
        <v>28788</v>
      </c>
      <c r="F128" s="18">
        <f t="shared" si="22"/>
        <v>37.249602197179414</v>
      </c>
      <c r="G128" s="18">
        <f t="shared" si="23"/>
        <v>62.750397802820586</v>
      </c>
      <c r="H128" s="1" t="str">
        <f t="shared" si="24"/>
        <v/>
      </c>
      <c r="I128" s="1" t="str">
        <f t="shared" si="25"/>
        <v/>
      </c>
      <c r="K128" s="19"/>
      <c r="L128" s="1">
        <f t="shared" si="30"/>
        <v>1</v>
      </c>
      <c r="M128" s="4">
        <f t="shared" si="26"/>
        <v>2</v>
      </c>
      <c r="N128" s="4" t="str">
        <f t="shared" si="27"/>
        <v>Blandade kommuner</v>
      </c>
      <c r="O128" s="20">
        <v>2</v>
      </c>
      <c r="P128" s="1">
        <v>1287</v>
      </c>
      <c r="Q128" s="1" t="s">
        <v>175</v>
      </c>
      <c r="R128" s="1">
        <v>45877</v>
      </c>
      <c r="S128" s="21">
        <f t="shared" si="16"/>
        <v>100</v>
      </c>
      <c r="T128" s="21">
        <f t="shared" si="17"/>
        <v>1</v>
      </c>
      <c r="U128" s="22">
        <v>24.907376608467569</v>
      </c>
      <c r="V128" s="1" t="str">
        <f t="shared" si="18"/>
        <v/>
      </c>
      <c r="W128" s="1" t="str">
        <f t="shared" si="19"/>
        <v/>
      </c>
      <c r="X128" s="4">
        <f t="shared" si="20"/>
        <v>21</v>
      </c>
      <c r="Y128" s="4" t="str">
        <f t="shared" si="21"/>
        <v>Täta blandade kommuner</v>
      </c>
      <c r="Z128" s="23">
        <v>21</v>
      </c>
      <c r="AA128" s="23" t="s">
        <v>43</v>
      </c>
      <c r="AB128" s="24" t="str">
        <f t="shared" si="28"/>
        <v>Täta kommuner nära större städer</v>
      </c>
      <c r="AC128" s="23" t="str">
        <f t="shared" si="29"/>
        <v>Täta kommuner</v>
      </c>
      <c r="AD128" s="25"/>
    </row>
    <row r="129" spans="2:30" x14ac:dyDescent="0.2">
      <c r="B129" s="1">
        <v>1290</v>
      </c>
      <c r="C129" s="1" t="s">
        <v>176</v>
      </c>
      <c r="D129" s="17">
        <v>86217</v>
      </c>
      <c r="E129" s="17">
        <v>53497</v>
      </c>
      <c r="F129" s="18">
        <f t="shared" si="22"/>
        <v>37.950752171845458</v>
      </c>
      <c r="G129" s="18">
        <f t="shared" si="23"/>
        <v>62.049247828154542</v>
      </c>
      <c r="H129" s="1" t="str">
        <f t="shared" si="24"/>
        <v/>
      </c>
      <c r="I129" s="1" t="str">
        <f t="shared" si="25"/>
        <v/>
      </c>
      <c r="K129" s="19"/>
      <c r="L129" s="1">
        <f t="shared" si="30"/>
        <v>1</v>
      </c>
      <c r="M129" s="4">
        <f t="shared" si="26"/>
        <v>2</v>
      </c>
      <c r="N129" s="4" t="str">
        <f t="shared" si="27"/>
        <v>Blandade kommuner</v>
      </c>
      <c r="O129" s="20">
        <v>2</v>
      </c>
      <c r="P129" s="1">
        <v>1290</v>
      </c>
      <c r="Q129" s="1" t="s">
        <v>176</v>
      </c>
      <c r="R129" s="1">
        <v>7300</v>
      </c>
      <c r="S129" s="21">
        <f t="shared" si="16"/>
        <v>8.4670076667014627</v>
      </c>
      <c r="T129" s="21" t="str">
        <f t="shared" si="17"/>
        <v/>
      </c>
      <c r="U129" s="22">
        <v>53.39106440725147</v>
      </c>
      <c r="V129" s="1" t="str">
        <f t="shared" si="18"/>
        <v/>
      </c>
      <c r="W129" s="1" t="str">
        <f t="shared" si="19"/>
        <v/>
      </c>
      <c r="X129" s="4">
        <f t="shared" si="20"/>
        <v>22</v>
      </c>
      <c r="Y129" s="4" t="str">
        <f t="shared" si="21"/>
        <v>Glesa blandade kommuner</v>
      </c>
      <c r="Z129" s="23">
        <v>21</v>
      </c>
      <c r="AA129" s="23" t="s">
        <v>43</v>
      </c>
      <c r="AB129" s="24" t="str">
        <f t="shared" si="28"/>
        <v>Täta kommuner avlägset belägna</v>
      </c>
      <c r="AC129" s="23" t="str">
        <f t="shared" si="29"/>
        <v>Täta kommuner</v>
      </c>
      <c r="AD129" s="25"/>
    </row>
    <row r="130" spans="2:30" x14ac:dyDescent="0.2">
      <c r="B130" s="1">
        <v>1291</v>
      </c>
      <c r="C130" s="1" t="s">
        <v>177</v>
      </c>
      <c r="D130" s="17">
        <v>19227</v>
      </c>
      <c r="E130" s="17">
        <v>6385</v>
      </c>
      <c r="F130" s="18">
        <f t="shared" si="22"/>
        <v>66.791491132261925</v>
      </c>
      <c r="G130" s="18">
        <f t="shared" si="23"/>
        <v>33.208508867738082</v>
      </c>
      <c r="H130" s="1">
        <f t="shared" si="24"/>
        <v>1</v>
      </c>
      <c r="I130" s="1" t="str">
        <f t="shared" si="25"/>
        <v/>
      </c>
      <c r="K130" s="19"/>
      <c r="L130" s="1" t="str">
        <f t="shared" si="30"/>
        <v/>
      </c>
      <c r="M130" s="4">
        <f t="shared" si="26"/>
        <v>1</v>
      </c>
      <c r="N130" s="4" t="str">
        <f t="shared" si="27"/>
        <v>Landsbygdskommuner</v>
      </c>
      <c r="O130" s="20">
        <v>1</v>
      </c>
      <c r="P130" s="1">
        <v>1291</v>
      </c>
      <c r="Q130" s="1" t="s">
        <v>177</v>
      </c>
      <c r="R130" s="1">
        <v>0</v>
      </c>
      <c r="S130" s="21">
        <f t="shared" si="16"/>
        <v>0</v>
      </c>
      <c r="T130" s="21" t="str">
        <f t="shared" si="17"/>
        <v/>
      </c>
      <c r="U130" s="22">
        <v>61.723414989337911</v>
      </c>
      <c r="V130" s="1" t="str">
        <f t="shared" si="18"/>
        <v/>
      </c>
      <c r="W130" s="1" t="str">
        <f t="shared" si="19"/>
        <v/>
      </c>
      <c r="X130" s="4">
        <f t="shared" si="20"/>
        <v>12</v>
      </c>
      <c r="Y130" s="4" t="str">
        <f t="shared" si="21"/>
        <v>Glesa landsbygdskommuner</v>
      </c>
      <c r="Z130" s="23">
        <v>12</v>
      </c>
      <c r="AA130" s="23" t="s">
        <v>83</v>
      </c>
      <c r="AB130" s="24" t="str">
        <f t="shared" si="28"/>
        <v>Landsbygdskommuner avlägset belägna</v>
      </c>
      <c r="AC130" s="23" t="str">
        <f t="shared" si="29"/>
        <v>Landsbygdskommuner</v>
      </c>
      <c r="AD130" s="25"/>
    </row>
    <row r="131" spans="2:30" x14ac:dyDescent="0.2">
      <c r="B131" s="1">
        <v>1292</v>
      </c>
      <c r="C131" s="1" t="s">
        <v>178</v>
      </c>
      <c r="D131" s="17">
        <v>42910</v>
      </c>
      <c r="E131" s="17">
        <v>24506</v>
      </c>
      <c r="F131" s="18">
        <f t="shared" si="22"/>
        <v>42.889769284549054</v>
      </c>
      <c r="G131" s="18">
        <f t="shared" si="23"/>
        <v>57.110230715450946</v>
      </c>
      <c r="H131" s="1" t="str">
        <f t="shared" si="24"/>
        <v/>
      </c>
      <c r="I131" s="1" t="str">
        <f t="shared" si="25"/>
        <v/>
      </c>
      <c r="K131" s="19"/>
      <c r="L131" s="1">
        <f t="shared" si="30"/>
        <v>1</v>
      </c>
      <c r="M131" s="4">
        <f t="shared" si="26"/>
        <v>2</v>
      </c>
      <c r="N131" s="4" t="str">
        <f t="shared" si="27"/>
        <v>Blandade kommuner</v>
      </c>
      <c r="O131" s="20">
        <v>2</v>
      </c>
      <c r="P131" s="1">
        <v>1292</v>
      </c>
      <c r="Q131" s="1" t="s">
        <v>178</v>
      </c>
      <c r="R131" s="1">
        <v>42910</v>
      </c>
      <c r="S131" s="21">
        <f t="shared" si="16"/>
        <v>100</v>
      </c>
      <c r="T131" s="21">
        <f t="shared" si="17"/>
        <v>1</v>
      </c>
      <c r="U131" s="22">
        <v>22.099361454206477</v>
      </c>
      <c r="V131" s="1" t="str">
        <f t="shared" si="18"/>
        <v/>
      </c>
      <c r="W131" s="1" t="str">
        <f t="shared" si="19"/>
        <v/>
      </c>
      <c r="X131" s="4">
        <f t="shared" si="20"/>
        <v>21</v>
      </c>
      <c r="Y131" s="4" t="str">
        <f t="shared" si="21"/>
        <v>Täta blandade kommuner</v>
      </c>
      <c r="Z131" s="23">
        <v>21</v>
      </c>
      <c r="AA131" s="23" t="s">
        <v>43</v>
      </c>
      <c r="AB131" s="24" t="str">
        <f t="shared" si="28"/>
        <v>Täta kommuner nära större städer</v>
      </c>
      <c r="AC131" s="23" t="str">
        <f t="shared" si="29"/>
        <v>Täta kommuner</v>
      </c>
      <c r="AD131" s="25"/>
    </row>
    <row r="132" spans="2:30" x14ac:dyDescent="0.2">
      <c r="B132" s="1">
        <v>1293</v>
      </c>
      <c r="C132" s="1" t="s">
        <v>179</v>
      </c>
      <c r="D132" s="17">
        <v>52010</v>
      </c>
      <c r="E132" s="17">
        <v>19837</v>
      </c>
      <c r="F132" s="18">
        <f t="shared" si="22"/>
        <v>61.85925783503172</v>
      </c>
      <c r="G132" s="18">
        <f t="shared" si="23"/>
        <v>38.14074216496828</v>
      </c>
      <c r="H132" s="1">
        <f t="shared" si="24"/>
        <v>1</v>
      </c>
      <c r="I132" s="1" t="str">
        <f t="shared" si="25"/>
        <v/>
      </c>
      <c r="K132" s="19"/>
      <c r="L132" s="1" t="str">
        <f t="shared" si="30"/>
        <v/>
      </c>
      <c r="M132" s="4">
        <f t="shared" si="26"/>
        <v>1</v>
      </c>
      <c r="N132" s="4" t="str">
        <f t="shared" si="27"/>
        <v>Landsbygdskommuner</v>
      </c>
      <c r="O132" s="20">
        <v>1</v>
      </c>
      <c r="P132" s="1">
        <v>1293</v>
      </c>
      <c r="Q132" s="1" t="s">
        <v>179</v>
      </c>
      <c r="R132" s="1">
        <v>4986</v>
      </c>
      <c r="S132" s="21">
        <f t="shared" si="16"/>
        <v>9.5866179580849842</v>
      </c>
      <c r="T132" s="21" t="str">
        <f t="shared" si="17"/>
        <v/>
      </c>
      <c r="U132" s="22">
        <v>52.598565660449914</v>
      </c>
      <c r="V132" s="1" t="str">
        <f t="shared" si="18"/>
        <v/>
      </c>
      <c r="W132" s="1" t="str">
        <f t="shared" si="19"/>
        <v/>
      </c>
      <c r="X132" s="4">
        <f t="shared" si="20"/>
        <v>12</v>
      </c>
      <c r="Y132" s="4" t="str">
        <f t="shared" si="21"/>
        <v>Glesa landsbygdskommuner</v>
      </c>
      <c r="Z132" s="23">
        <v>11</v>
      </c>
      <c r="AA132" s="23" t="s">
        <v>51</v>
      </c>
      <c r="AB132" s="24" t="str">
        <f t="shared" si="28"/>
        <v>Landsbygdskommuner avlägset belägna</v>
      </c>
      <c r="AC132" s="23" t="str">
        <f t="shared" si="29"/>
        <v>Landsbygdskommuner</v>
      </c>
      <c r="AD132" s="25"/>
    </row>
    <row r="133" spans="2:30" x14ac:dyDescent="0.2">
      <c r="B133" s="1">
        <v>1315</v>
      </c>
      <c r="C133" s="1" t="s">
        <v>180</v>
      </c>
      <c r="D133" s="17">
        <v>10649</v>
      </c>
      <c r="E133" s="17"/>
      <c r="F133" s="18">
        <f t="shared" si="22"/>
        <v>100</v>
      </c>
      <c r="G133" s="18">
        <f t="shared" si="23"/>
        <v>0</v>
      </c>
      <c r="H133" s="1">
        <f t="shared" si="24"/>
        <v>1</v>
      </c>
      <c r="I133" s="1" t="str">
        <f t="shared" si="25"/>
        <v/>
      </c>
      <c r="K133" s="19"/>
      <c r="L133" s="1" t="str">
        <f t="shared" si="30"/>
        <v/>
      </c>
      <c r="M133" s="4">
        <f t="shared" si="26"/>
        <v>1</v>
      </c>
      <c r="N133" s="4" t="str">
        <f t="shared" si="27"/>
        <v>Landsbygdskommuner</v>
      </c>
      <c r="O133" s="20">
        <v>1</v>
      </c>
      <c r="P133" s="1">
        <v>1315</v>
      </c>
      <c r="Q133" s="1" t="s">
        <v>180</v>
      </c>
      <c r="R133" s="1">
        <v>9168</v>
      </c>
      <c r="S133" s="21">
        <f t="shared" ref="S133:S196" si="31">R133/D133*100</f>
        <v>86.09259085360128</v>
      </c>
      <c r="T133" s="21">
        <f t="shared" ref="T133:T196" si="32">IF(K133=1,"",IF(S133&gt;=50,1,""))</f>
        <v>1</v>
      </c>
      <c r="U133" s="22">
        <v>37.24043728675619</v>
      </c>
      <c r="V133" s="1">
        <f t="shared" ref="V133:V196" si="33">IF(F133=100,1,"")</f>
        <v>1</v>
      </c>
      <c r="W133" s="1" t="str">
        <f t="shared" ref="W133:W196" si="34">IF(V133=1,IF(U133&gt;90,1,""),"")</f>
        <v/>
      </c>
      <c r="X133" s="4">
        <f t="shared" ref="X133:X196" si="35">IF(M133=3,30,IF(M133=2,IF(T133=1,21,22),IF(M133=1,IF(T133=1,11,IF(W133=1,13,12)))))</f>
        <v>11</v>
      </c>
      <c r="Y133" s="4" t="str">
        <f t="shared" ref="Y133:Y196" si="36">LOOKUP(X133,AE$5:AE$10,AF$5:AF$10)</f>
        <v>Tätortsnära landsbygdskommuner</v>
      </c>
      <c r="Z133" s="23">
        <v>11</v>
      </c>
      <c r="AA133" s="23" t="s">
        <v>51</v>
      </c>
      <c r="AB133" s="24" t="str">
        <f t="shared" si="28"/>
        <v>Landsbygdskommuner nära större städer</v>
      </c>
      <c r="AC133" s="23" t="str">
        <f t="shared" si="29"/>
        <v>Landsbygdskommuner</v>
      </c>
      <c r="AD133" s="25"/>
    </row>
    <row r="134" spans="2:30" x14ac:dyDescent="0.2">
      <c r="B134" s="1">
        <v>1380</v>
      </c>
      <c r="C134" s="1" t="s">
        <v>181</v>
      </c>
      <c r="D134" s="17">
        <v>103754</v>
      </c>
      <c r="E134" s="17">
        <v>69867</v>
      </c>
      <c r="F134" s="18">
        <f t="shared" ref="F134:F197" si="37">(D134-E134)/(D134)*100</f>
        <v>32.660909458912428</v>
      </c>
      <c r="G134" s="18">
        <f t="shared" ref="G134:G197" si="38">E134/D134*100</f>
        <v>67.339090541087572</v>
      </c>
      <c r="H134" s="1" t="str">
        <f t="shared" ref="H134:H197" si="39">IF(F134&gt;=50,1,"")</f>
        <v/>
      </c>
      <c r="I134" s="1" t="str">
        <f t="shared" ref="I134:I197" si="40">IF(G134&gt;=80,1,"")</f>
        <v/>
      </c>
      <c r="K134" s="19"/>
      <c r="L134" s="1">
        <f t="shared" si="30"/>
        <v>1</v>
      </c>
      <c r="M134" s="4">
        <f t="shared" ref="M134:M197" si="41">IF(K134=1,3,IF(L134=1,2,1))</f>
        <v>2</v>
      </c>
      <c r="N134" s="4" t="str">
        <f t="shared" ref="N134:N197" si="42">IF(M134=3,"Storstadskommuner",IF(M134=2,"Blandade kommuner","Landsbygdskommuner"))</f>
        <v>Blandade kommuner</v>
      </c>
      <c r="O134" s="20">
        <v>2</v>
      </c>
      <c r="P134" s="1">
        <v>1380</v>
      </c>
      <c r="Q134" s="1" t="s">
        <v>181</v>
      </c>
      <c r="R134" s="1">
        <v>103754</v>
      </c>
      <c r="S134" s="21">
        <f t="shared" si="31"/>
        <v>100</v>
      </c>
      <c r="T134" s="21">
        <f t="shared" si="32"/>
        <v>1</v>
      </c>
      <c r="U134" s="22">
        <v>6.9163065199092726</v>
      </c>
      <c r="V134" s="1" t="str">
        <f t="shared" si="33"/>
        <v/>
      </c>
      <c r="W134" s="1" t="str">
        <f t="shared" si="34"/>
        <v/>
      </c>
      <c r="X134" s="4">
        <f t="shared" si="35"/>
        <v>21</v>
      </c>
      <c r="Y134" s="4" t="str">
        <f t="shared" si="36"/>
        <v>Täta blandade kommuner</v>
      </c>
      <c r="Z134" s="23">
        <v>21</v>
      </c>
      <c r="AA134" s="23" t="s">
        <v>43</v>
      </c>
      <c r="AB134" s="24" t="str">
        <f t="shared" ref="AB134:AB197" si="43">LOOKUP(X134,AE$5:AE$10,AG$5:AG$10)</f>
        <v>Täta kommuner nära större städer</v>
      </c>
      <c r="AC134" s="23" t="str">
        <f t="shared" ref="AC134:AC197" si="44">LOOKUP(M134,AH$5:AH$7,AJ$5:AJ$7)</f>
        <v>Täta kommuner</v>
      </c>
      <c r="AD134" s="25"/>
    </row>
    <row r="135" spans="2:30" x14ac:dyDescent="0.2">
      <c r="B135" s="1">
        <v>1381</v>
      </c>
      <c r="C135" s="1" t="s">
        <v>182</v>
      </c>
      <c r="D135" s="17">
        <v>25967</v>
      </c>
      <c r="E135" s="17">
        <v>6599</v>
      </c>
      <c r="F135" s="18">
        <f t="shared" si="37"/>
        <v>74.586975776947668</v>
      </c>
      <c r="G135" s="18">
        <f t="shared" si="38"/>
        <v>25.413024223052332</v>
      </c>
      <c r="H135" s="1">
        <f t="shared" si="39"/>
        <v>1</v>
      </c>
      <c r="I135" s="1" t="str">
        <f t="shared" si="40"/>
        <v/>
      </c>
      <c r="K135" s="19"/>
      <c r="L135" s="1" t="str">
        <f t="shared" si="30"/>
        <v/>
      </c>
      <c r="M135" s="4">
        <f t="shared" si="41"/>
        <v>1</v>
      </c>
      <c r="N135" s="4" t="str">
        <f t="shared" si="42"/>
        <v>Landsbygdskommuner</v>
      </c>
      <c r="O135" s="20">
        <v>1</v>
      </c>
      <c r="P135" s="1">
        <v>1381</v>
      </c>
      <c r="Q135" s="1" t="s">
        <v>182</v>
      </c>
      <c r="R135" s="1">
        <v>25967</v>
      </c>
      <c r="S135" s="21">
        <f t="shared" si="31"/>
        <v>100</v>
      </c>
      <c r="T135" s="21">
        <f t="shared" si="32"/>
        <v>1</v>
      </c>
      <c r="U135" s="22">
        <v>21.526329572149269</v>
      </c>
      <c r="V135" s="1" t="str">
        <f t="shared" si="33"/>
        <v/>
      </c>
      <c r="W135" s="1" t="str">
        <f t="shared" si="34"/>
        <v/>
      </c>
      <c r="X135" s="4">
        <f t="shared" si="35"/>
        <v>11</v>
      </c>
      <c r="Y135" s="4" t="str">
        <f t="shared" si="36"/>
        <v>Tätortsnära landsbygdskommuner</v>
      </c>
      <c r="Z135" s="23">
        <v>11</v>
      </c>
      <c r="AA135" s="23" t="s">
        <v>51</v>
      </c>
      <c r="AB135" s="24" t="str">
        <f t="shared" si="43"/>
        <v>Landsbygdskommuner nära större städer</v>
      </c>
      <c r="AC135" s="23" t="str">
        <f t="shared" si="44"/>
        <v>Landsbygdskommuner</v>
      </c>
      <c r="AD135" s="25"/>
    </row>
    <row r="136" spans="2:30" x14ac:dyDescent="0.2">
      <c r="B136" s="1">
        <v>1382</v>
      </c>
      <c r="C136" s="1" t="s">
        <v>183</v>
      </c>
      <c r="D136" s="17">
        <v>46051</v>
      </c>
      <c r="E136" s="17">
        <v>24337</v>
      </c>
      <c r="F136" s="18">
        <f t="shared" si="37"/>
        <v>47.152070530498797</v>
      </c>
      <c r="G136" s="18">
        <f t="shared" si="38"/>
        <v>52.84792946950121</v>
      </c>
      <c r="H136" s="1" t="str">
        <f t="shared" si="39"/>
        <v/>
      </c>
      <c r="I136" s="1" t="str">
        <f t="shared" si="40"/>
        <v/>
      </c>
      <c r="K136" s="19"/>
      <c r="L136" s="1">
        <f t="shared" si="30"/>
        <v>1</v>
      </c>
      <c r="M136" s="4">
        <f t="shared" si="41"/>
        <v>2</v>
      </c>
      <c r="N136" s="4" t="str">
        <f t="shared" si="42"/>
        <v>Blandade kommuner</v>
      </c>
      <c r="O136" s="20">
        <v>2</v>
      </c>
      <c r="P136" s="1">
        <v>1382</v>
      </c>
      <c r="Q136" s="1" t="s">
        <v>183</v>
      </c>
      <c r="R136" s="1">
        <v>42389</v>
      </c>
      <c r="S136" s="21">
        <f t="shared" si="31"/>
        <v>92.04794684154524</v>
      </c>
      <c r="T136" s="21">
        <f t="shared" si="32"/>
        <v>1</v>
      </c>
      <c r="U136" s="22">
        <v>27.673167792230352</v>
      </c>
      <c r="V136" s="1" t="str">
        <f t="shared" si="33"/>
        <v/>
      </c>
      <c r="W136" s="1" t="str">
        <f t="shared" si="34"/>
        <v/>
      </c>
      <c r="X136" s="4">
        <f t="shared" si="35"/>
        <v>21</v>
      </c>
      <c r="Y136" s="4" t="str">
        <f t="shared" si="36"/>
        <v>Täta blandade kommuner</v>
      </c>
      <c r="Z136" s="23">
        <v>21</v>
      </c>
      <c r="AA136" s="23" t="s">
        <v>43</v>
      </c>
      <c r="AB136" s="24" t="str">
        <f t="shared" si="43"/>
        <v>Täta kommuner nära större städer</v>
      </c>
      <c r="AC136" s="23" t="str">
        <f t="shared" si="44"/>
        <v>Täta kommuner</v>
      </c>
      <c r="AD136" s="25"/>
    </row>
    <row r="137" spans="2:30" x14ac:dyDescent="0.2">
      <c r="B137" s="1">
        <v>1383</v>
      </c>
      <c r="C137" s="1" t="s">
        <v>184</v>
      </c>
      <c r="D137" s="17">
        <v>65397</v>
      </c>
      <c r="E137" s="17">
        <v>32015</v>
      </c>
      <c r="F137" s="18">
        <f t="shared" si="37"/>
        <v>51.045154976527975</v>
      </c>
      <c r="G137" s="18">
        <f t="shared" si="38"/>
        <v>48.954845023472025</v>
      </c>
      <c r="H137" s="1">
        <f t="shared" si="39"/>
        <v>1</v>
      </c>
      <c r="I137" s="1" t="str">
        <f t="shared" si="40"/>
        <v/>
      </c>
      <c r="K137" s="19"/>
      <c r="L137" s="1" t="str">
        <f t="shared" si="30"/>
        <v/>
      </c>
      <c r="M137" s="4">
        <f t="shared" si="41"/>
        <v>1</v>
      </c>
      <c r="N137" s="4" t="str">
        <f t="shared" si="42"/>
        <v>Landsbygdskommuner</v>
      </c>
      <c r="O137" s="20">
        <v>2</v>
      </c>
      <c r="P137" s="1">
        <v>1383</v>
      </c>
      <c r="Q137" s="1" t="s">
        <v>184</v>
      </c>
      <c r="R137" s="1">
        <v>62483</v>
      </c>
      <c r="S137" s="21">
        <f t="shared" si="31"/>
        <v>95.544138110310868</v>
      </c>
      <c r="T137" s="21">
        <f t="shared" si="32"/>
        <v>1</v>
      </c>
      <c r="U137" s="22">
        <v>38.254838290389173</v>
      </c>
      <c r="V137" s="1" t="str">
        <f t="shared" si="33"/>
        <v/>
      </c>
      <c r="W137" s="1" t="str">
        <f t="shared" si="34"/>
        <v/>
      </c>
      <c r="X137" s="4">
        <f t="shared" si="35"/>
        <v>11</v>
      </c>
      <c r="Y137" s="4" t="str">
        <f t="shared" si="36"/>
        <v>Tätortsnära landsbygdskommuner</v>
      </c>
      <c r="Z137" s="23">
        <v>21</v>
      </c>
      <c r="AA137" s="23" t="s">
        <v>43</v>
      </c>
      <c r="AB137" s="24" t="str">
        <f t="shared" si="43"/>
        <v>Landsbygdskommuner nära större städer</v>
      </c>
      <c r="AC137" s="23" t="str">
        <f t="shared" si="44"/>
        <v>Landsbygdskommuner</v>
      </c>
      <c r="AD137" s="25"/>
    </row>
    <row r="138" spans="2:30" x14ac:dyDescent="0.2">
      <c r="B138" s="1">
        <v>1384</v>
      </c>
      <c r="C138" s="1" t="s">
        <v>185</v>
      </c>
      <c r="D138" s="17">
        <v>84930</v>
      </c>
      <c r="E138" s="17">
        <v>40367</v>
      </c>
      <c r="F138" s="18">
        <f t="shared" si="37"/>
        <v>52.470269633816081</v>
      </c>
      <c r="G138" s="18">
        <f t="shared" si="38"/>
        <v>47.529730366183912</v>
      </c>
      <c r="H138" s="1">
        <f t="shared" si="39"/>
        <v>1</v>
      </c>
      <c r="I138" s="1" t="str">
        <f t="shared" si="40"/>
        <v/>
      </c>
      <c r="K138" s="19"/>
      <c r="L138" s="1" t="str">
        <f t="shared" si="30"/>
        <v/>
      </c>
      <c r="M138" s="4">
        <f t="shared" si="41"/>
        <v>1</v>
      </c>
      <c r="N138" s="4" t="str">
        <f t="shared" si="42"/>
        <v>Landsbygdskommuner</v>
      </c>
      <c r="O138" s="20">
        <v>2</v>
      </c>
      <c r="P138" s="1">
        <v>1384</v>
      </c>
      <c r="Q138" s="1" t="s">
        <v>185</v>
      </c>
      <c r="R138" s="1">
        <v>84930</v>
      </c>
      <c r="S138" s="21">
        <f t="shared" si="31"/>
        <v>100</v>
      </c>
      <c r="T138" s="21">
        <f t="shared" si="32"/>
        <v>1</v>
      </c>
      <c r="U138" s="22">
        <v>21.366777934769811</v>
      </c>
      <c r="V138" s="1" t="str">
        <f t="shared" si="33"/>
        <v/>
      </c>
      <c r="W138" s="1" t="str">
        <f t="shared" si="34"/>
        <v/>
      </c>
      <c r="X138" s="4">
        <f t="shared" si="35"/>
        <v>11</v>
      </c>
      <c r="Y138" s="4" t="str">
        <f t="shared" si="36"/>
        <v>Tätortsnära landsbygdskommuner</v>
      </c>
      <c r="Z138" s="23">
        <v>21</v>
      </c>
      <c r="AA138" s="23" t="s">
        <v>43</v>
      </c>
      <c r="AB138" s="24" t="str">
        <f t="shared" si="43"/>
        <v>Landsbygdskommuner nära större städer</v>
      </c>
      <c r="AC138" s="23" t="str">
        <f t="shared" si="44"/>
        <v>Landsbygdskommuner</v>
      </c>
      <c r="AD138" s="25"/>
    </row>
    <row r="139" spans="2:30" x14ac:dyDescent="0.2">
      <c r="B139" s="1">
        <v>1401</v>
      </c>
      <c r="C139" s="1" t="s">
        <v>186</v>
      </c>
      <c r="D139" s="17">
        <v>38246</v>
      </c>
      <c r="E139" s="17">
        <v>23688</v>
      </c>
      <c r="F139" s="18">
        <f t="shared" si="37"/>
        <v>38.064111279610941</v>
      </c>
      <c r="G139" s="18">
        <f t="shared" si="38"/>
        <v>61.935888720389066</v>
      </c>
      <c r="H139" s="1" t="str">
        <f t="shared" si="39"/>
        <v/>
      </c>
      <c r="I139" s="1" t="str">
        <f t="shared" si="40"/>
        <v/>
      </c>
      <c r="K139" s="19"/>
      <c r="L139" s="1">
        <f t="shared" ref="L139:L202" si="45">IF(F139&lt;50,IF(K139&lt;&gt;1,1,""),"")</f>
        <v>1</v>
      </c>
      <c r="M139" s="4">
        <f t="shared" si="41"/>
        <v>2</v>
      </c>
      <c r="N139" s="4" t="str">
        <f t="shared" si="42"/>
        <v>Blandade kommuner</v>
      </c>
      <c r="O139" s="20">
        <v>2</v>
      </c>
      <c r="P139" s="1">
        <v>1401</v>
      </c>
      <c r="Q139" s="1" t="s">
        <v>186</v>
      </c>
      <c r="R139" s="1">
        <v>38246</v>
      </c>
      <c r="S139" s="21">
        <f t="shared" si="31"/>
        <v>100</v>
      </c>
      <c r="T139" s="21">
        <f t="shared" si="32"/>
        <v>1</v>
      </c>
      <c r="U139" s="22">
        <v>12.939251599295789</v>
      </c>
      <c r="V139" s="1" t="str">
        <f t="shared" si="33"/>
        <v/>
      </c>
      <c r="W139" s="1" t="str">
        <f t="shared" si="34"/>
        <v/>
      </c>
      <c r="X139" s="4">
        <f t="shared" si="35"/>
        <v>21</v>
      </c>
      <c r="Y139" s="4" t="str">
        <f t="shared" si="36"/>
        <v>Täta blandade kommuner</v>
      </c>
      <c r="Z139" s="23">
        <v>21</v>
      </c>
      <c r="AA139" s="23" t="s">
        <v>43</v>
      </c>
      <c r="AB139" s="24" t="str">
        <f t="shared" si="43"/>
        <v>Täta kommuner nära större städer</v>
      </c>
      <c r="AC139" s="23" t="str">
        <f t="shared" si="44"/>
        <v>Täta kommuner</v>
      </c>
      <c r="AD139" s="25"/>
    </row>
    <row r="140" spans="2:30" x14ac:dyDescent="0.2">
      <c r="B140" s="1">
        <v>1402</v>
      </c>
      <c r="C140" s="1" t="s">
        <v>187</v>
      </c>
      <c r="D140" s="17">
        <v>39512</v>
      </c>
      <c r="E140" s="17">
        <v>38126</v>
      </c>
      <c r="F140" s="18">
        <f t="shared" si="37"/>
        <v>3.5077951002227175</v>
      </c>
      <c r="G140" s="18">
        <f t="shared" si="38"/>
        <v>96.492204899777278</v>
      </c>
      <c r="H140" s="1" t="str">
        <f t="shared" si="39"/>
        <v/>
      </c>
      <c r="I140" s="1">
        <f t="shared" si="40"/>
        <v>1</v>
      </c>
      <c r="J140" s="1">
        <v>1</v>
      </c>
      <c r="K140" s="19">
        <v>1</v>
      </c>
      <c r="L140" s="1" t="str">
        <f t="shared" si="45"/>
        <v/>
      </c>
      <c r="M140" s="4">
        <f t="shared" si="41"/>
        <v>3</v>
      </c>
      <c r="N140" s="4" t="str">
        <f t="shared" si="42"/>
        <v>Storstadskommuner</v>
      </c>
      <c r="O140" s="20">
        <v>3</v>
      </c>
      <c r="P140" s="1">
        <v>1402</v>
      </c>
      <c r="Q140" s="1" t="s">
        <v>187</v>
      </c>
      <c r="R140" s="1">
        <v>39512</v>
      </c>
      <c r="S140" s="21">
        <f t="shared" si="31"/>
        <v>100</v>
      </c>
      <c r="T140" s="21" t="str">
        <f t="shared" si="32"/>
        <v/>
      </c>
      <c r="U140" s="22">
        <v>3.69629100020247</v>
      </c>
      <c r="V140" s="1" t="str">
        <f t="shared" si="33"/>
        <v/>
      </c>
      <c r="W140" s="1" t="str">
        <f t="shared" si="34"/>
        <v/>
      </c>
      <c r="X140" s="4">
        <f t="shared" si="35"/>
        <v>30</v>
      </c>
      <c r="Y140" s="4" t="str">
        <f t="shared" si="36"/>
        <v>Storstadskommuner</v>
      </c>
      <c r="Z140" s="23">
        <v>30</v>
      </c>
      <c r="AA140" s="23" t="s">
        <v>41</v>
      </c>
      <c r="AB140" s="24" t="str">
        <f t="shared" si="43"/>
        <v>Storstadskommuner</v>
      </c>
      <c r="AC140" s="23" t="str">
        <f t="shared" si="44"/>
        <v>Storstadskommuner</v>
      </c>
      <c r="AD140" s="25"/>
    </row>
    <row r="141" spans="2:30" x14ac:dyDescent="0.2">
      <c r="B141" s="1">
        <v>1407</v>
      </c>
      <c r="C141" s="1" t="s">
        <v>188</v>
      </c>
      <c r="D141" s="17">
        <v>12934</v>
      </c>
      <c r="E141" s="17">
        <v>8814</v>
      </c>
      <c r="F141" s="18">
        <f t="shared" si="37"/>
        <v>31.85402814287923</v>
      </c>
      <c r="G141" s="18">
        <f t="shared" si="38"/>
        <v>68.14597185712077</v>
      </c>
      <c r="H141" s="1" t="str">
        <f t="shared" si="39"/>
        <v/>
      </c>
      <c r="I141" s="1" t="str">
        <f t="shared" si="40"/>
        <v/>
      </c>
      <c r="K141" s="19"/>
      <c r="L141" s="1">
        <f t="shared" si="45"/>
        <v>1</v>
      </c>
      <c r="M141" s="4">
        <f t="shared" si="41"/>
        <v>2</v>
      </c>
      <c r="N141" s="4" t="str">
        <f t="shared" si="42"/>
        <v>Blandade kommuner</v>
      </c>
      <c r="O141" s="20">
        <v>2</v>
      </c>
      <c r="P141" s="1">
        <v>1407</v>
      </c>
      <c r="Q141" s="27" t="s">
        <v>188</v>
      </c>
      <c r="R141" s="1">
        <v>0</v>
      </c>
      <c r="S141" s="21">
        <f t="shared" si="31"/>
        <v>0</v>
      </c>
      <c r="T141" s="21" t="str">
        <f t="shared" si="32"/>
        <v/>
      </c>
      <c r="U141" s="28">
        <v>36.15258362970981</v>
      </c>
      <c r="V141" s="1" t="str">
        <f t="shared" si="33"/>
        <v/>
      </c>
      <c r="W141" s="1" t="str">
        <f t="shared" si="34"/>
        <v/>
      </c>
      <c r="X141" s="4">
        <f t="shared" si="35"/>
        <v>22</v>
      </c>
      <c r="Y141" s="4" t="str">
        <f t="shared" si="36"/>
        <v>Glesa blandade kommuner</v>
      </c>
      <c r="Z141" s="23">
        <v>22</v>
      </c>
      <c r="AA141" s="23" t="s">
        <v>119</v>
      </c>
      <c r="AB141" s="24" t="str">
        <f t="shared" si="43"/>
        <v>Täta kommuner avlägset belägna</v>
      </c>
      <c r="AC141" s="23" t="str">
        <f t="shared" si="44"/>
        <v>Täta kommuner</v>
      </c>
      <c r="AD141" s="25"/>
    </row>
    <row r="142" spans="2:30" x14ac:dyDescent="0.2">
      <c r="B142" s="1">
        <v>1415</v>
      </c>
      <c r="C142" s="1" t="s">
        <v>189</v>
      </c>
      <c r="D142" s="17">
        <v>27044</v>
      </c>
      <c r="E142" s="17">
        <v>13511</v>
      </c>
      <c r="F142" s="18">
        <f t="shared" si="37"/>
        <v>50.040674456441359</v>
      </c>
      <c r="G142" s="18">
        <f t="shared" si="38"/>
        <v>49.959325543558649</v>
      </c>
      <c r="H142" s="1">
        <f t="shared" si="39"/>
        <v>1</v>
      </c>
      <c r="I142" s="1" t="str">
        <f t="shared" si="40"/>
        <v/>
      </c>
      <c r="K142" s="19"/>
      <c r="L142" s="1" t="str">
        <f t="shared" si="45"/>
        <v/>
      </c>
      <c r="M142" s="4">
        <f t="shared" si="41"/>
        <v>1</v>
      </c>
      <c r="N142" s="4" t="str">
        <f t="shared" si="42"/>
        <v>Landsbygdskommuner</v>
      </c>
      <c r="O142" s="20">
        <v>2</v>
      </c>
      <c r="P142" s="1">
        <v>1415</v>
      </c>
      <c r="Q142" s="1" t="s">
        <v>189</v>
      </c>
      <c r="R142" s="1">
        <v>26932</v>
      </c>
      <c r="S142" s="21">
        <f t="shared" si="31"/>
        <v>99.585860079869832</v>
      </c>
      <c r="T142" s="21">
        <f t="shared" si="32"/>
        <v>1</v>
      </c>
      <c r="U142" s="22">
        <v>30.762425430163191</v>
      </c>
      <c r="V142" s="1" t="str">
        <f t="shared" si="33"/>
        <v/>
      </c>
      <c r="W142" s="1" t="str">
        <f t="shared" si="34"/>
        <v/>
      </c>
      <c r="X142" s="4">
        <f t="shared" si="35"/>
        <v>11</v>
      </c>
      <c r="Y142" s="4" t="str">
        <f t="shared" si="36"/>
        <v>Tätortsnära landsbygdskommuner</v>
      </c>
      <c r="Z142" s="23">
        <v>21</v>
      </c>
      <c r="AA142" s="23" t="s">
        <v>43</v>
      </c>
      <c r="AB142" s="24" t="str">
        <f t="shared" si="43"/>
        <v>Landsbygdskommuner nära större städer</v>
      </c>
      <c r="AC142" s="23" t="str">
        <f t="shared" si="44"/>
        <v>Landsbygdskommuner</v>
      </c>
      <c r="AD142" s="25"/>
    </row>
    <row r="143" spans="2:30" x14ac:dyDescent="0.2">
      <c r="B143" s="1">
        <v>1419</v>
      </c>
      <c r="C143" s="1" t="s">
        <v>190</v>
      </c>
      <c r="D143" s="17">
        <v>16147</v>
      </c>
      <c r="E143" s="17"/>
      <c r="F143" s="18">
        <f t="shared" si="37"/>
        <v>100</v>
      </c>
      <c r="G143" s="18">
        <f t="shared" si="38"/>
        <v>0</v>
      </c>
      <c r="H143" s="1">
        <f t="shared" si="39"/>
        <v>1</v>
      </c>
      <c r="I143" s="1" t="str">
        <f t="shared" si="40"/>
        <v/>
      </c>
      <c r="K143" s="19"/>
      <c r="L143" s="1" t="str">
        <f t="shared" si="45"/>
        <v/>
      </c>
      <c r="M143" s="4">
        <f t="shared" si="41"/>
        <v>1</v>
      </c>
      <c r="N143" s="4" t="str">
        <f t="shared" si="42"/>
        <v>Landsbygdskommuner</v>
      </c>
      <c r="O143" s="20">
        <v>1</v>
      </c>
      <c r="P143" s="1">
        <v>1419</v>
      </c>
      <c r="Q143" s="1" t="s">
        <v>190</v>
      </c>
      <c r="R143" s="1">
        <v>7877</v>
      </c>
      <c r="S143" s="21">
        <f t="shared" si="31"/>
        <v>48.783055675976961</v>
      </c>
      <c r="T143" s="21" t="str">
        <f t="shared" si="32"/>
        <v/>
      </c>
      <c r="U143" s="22">
        <v>44.629952723068662</v>
      </c>
      <c r="V143" s="1">
        <f t="shared" si="33"/>
        <v>1</v>
      </c>
      <c r="W143" s="1" t="str">
        <f t="shared" si="34"/>
        <v/>
      </c>
      <c r="X143" s="4">
        <f t="shared" si="35"/>
        <v>12</v>
      </c>
      <c r="Y143" s="4" t="str">
        <f t="shared" si="36"/>
        <v>Glesa landsbygdskommuner</v>
      </c>
      <c r="Z143" s="23">
        <v>11</v>
      </c>
      <c r="AA143" s="23" t="s">
        <v>51</v>
      </c>
      <c r="AB143" s="24" t="str">
        <f t="shared" si="43"/>
        <v>Landsbygdskommuner avlägset belägna</v>
      </c>
      <c r="AC143" s="23" t="str">
        <f t="shared" si="44"/>
        <v>Landsbygdskommuner</v>
      </c>
      <c r="AD143" s="25"/>
    </row>
    <row r="144" spans="2:30" x14ac:dyDescent="0.2">
      <c r="B144" s="1">
        <v>1421</v>
      </c>
      <c r="C144" s="1" t="s">
        <v>191</v>
      </c>
      <c r="D144" s="17">
        <v>15315</v>
      </c>
      <c r="E144" s="17"/>
      <c r="F144" s="18">
        <f t="shared" si="37"/>
        <v>100</v>
      </c>
      <c r="G144" s="18">
        <f t="shared" si="38"/>
        <v>0</v>
      </c>
      <c r="H144" s="1">
        <f t="shared" si="39"/>
        <v>1</v>
      </c>
      <c r="I144" s="1" t="str">
        <f t="shared" si="40"/>
        <v/>
      </c>
      <c r="K144" s="19"/>
      <c r="L144" s="1" t="str">
        <f t="shared" si="45"/>
        <v/>
      </c>
      <c r="M144" s="4">
        <f t="shared" si="41"/>
        <v>1</v>
      </c>
      <c r="N144" s="4" t="str">
        <f t="shared" si="42"/>
        <v>Landsbygdskommuner</v>
      </c>
      <c r="O144" s="20">
        <v>1</v>
      </c>
      <c r="P144" s="1">
        <v>1421</v>
      </c>
      <c r="Q144" s="1" t="s">
        <v>191</v>
      </c>
      <c r="R144" s="1">
        <v>4314</v>
      </c>
      <c r="S144" s="21">
        <f t="shared" si="31"/>
        <v>28.168462291870718</v>
      </c>
      <c r="T144" s="21" t="str">
        <f t="shared" si="32"/>
        <v/>
      </c>
      <c r="U144" s="22">
        <v>47.952500816193272</v>
      </c>
      <c r="V144" s="1">
        <f t="shared" si="33"/>
        <v>1</v>
      </c>
      <c r="W144" s="1" t="str">
        <f t="shared" si="34"/>
        <v/>
      </c>
      <c r="X144" s="4">
        <f t="shared" si="35"/>
        <v>12</v>
      </c>
      <c r="Y144" s="4" t="str">
        <f t="shared" si="36"/>
        <v>Glesa landsbygdskommuner</v>
      </c>
      <c r="Z144" s="23">
        <v>11</v>
      </c>
      <c r="AA144" s="23" t="s">
        <v>51</v>
      </c>
      <c r="AB144" s="24" t="str">
        <f t="shared" si="43"/>
        <v>Landsbygdskommuner avlägset belägna</v>
      </c>
      <c r="AC144" s="23" t="str">
        <f t="shared" si="44"/>
        <v>Landsbygdskommuner</v>
      </c>
      <c r="AD144" s="25"/>
    </row>
    <row r="145" spans="2:30" x14ac:dyDescent="0.2">
      <c r="B145" s="1">
        <v>1427</v>
      </c>
      <c r="C145" s="1" t="s">
        <v>192</v>
      </c>
      <c r="D145" s="17">
        <v>9100</v>
      </c>
      <c r="E145" s="17"/>
      <c r="F145" s="18">
        <f t="shared" si="37"/>
        <v>100</v>
      </c>
      <c r="G145" s="18">
        <f t="shared" si="38"/>
        <v>0</v>
      </c>
      <c r="H145" s="1">
        <f t="shared" si="39"/>
        <v>1</v>
      </c>
      <c r="I145" s="1" t="str">
        <f t="shared" si="40"/>
        <v/>
      </c>
      <c r="K145" s="19"/>
      <c r="L145" s="1" t="str">
        <f t="shared" si="45"/>
        <v/>
      </c>
      <c r="M145" s="4">
        <f t="shared" si="41"/>
        <v>1</v>
      </c>
      <c r="N145" s="4" t="str">
        <f t="shared" si="42"/>
        <v>Landsbygdskommuner</v>
      </c>
      <c r="O145" s="20">
        <v>1</v>
      </c>
      <c r="P145" s="1">
        <v>1427</v>
      </c>
      <c r="Q145" s="1" t="s">
        <v>192</v>
      </c>
      <c r="R145" s="1">
        <v>0</v>
      </c>
      <c r="S145" s="21">
        <f t="shared" si="31"/>
        <v>0</v>
      </c>
      <c r="T145" s="21" t="str">
        <f t="shared" si="32"/>
        <v/>
      </c>
      <c r="U145" s="22">
        <v>60.848476190476191</v>
      </c>
      <c r="V145" s="1">
        <f t="shared" si="33"/>
        <v>1</v>
      </c>
      <c r="W145" s="1" t="str">
        <f t="shared" si="34"/>
        <v/>
      </c>
      <c r="X145" s="4">
        <f t="shared" si="35"/>
        <v>12</v>
      </c>
      <c r="Y145" s="4" t="str">
        <f t="shared" si="36"/>
        <v>Glesa landsbygdskommuner</v>
      </c>
      <c r="Z145" s="23">
        <v>12</v>
      </c>
      <c r="AA145" s="23" t="s">
        <v>83</v>
      </c>
      <c r="AB145" s="24" t="str">
        <f t="shared" si="43"/>
        <v>Landsbygdskommuner avlägset belägna</v>
      </c>
      <c r="AC145" s="23" t="str">
        <f t="shared" si="44"/>
        <v>Landsbygdskommuner</v>
      </c>
      <c r="AD145" s="25"/>
    </row>
    <row r="146" spans="2:30" x14ac:dyDescent="0.2">
      <c r="B146" s="1">
        <v>1430</v>
      </c>
      <c r="C146" s="1" t="s">
        <v>193</v>
      </c>
      <c r="D146" s="17">
        <v>10582</v>
      </c>
      <c r="E146" s="17"/>
      <c r="F146" s="18">
        <f t="shared" si="37"/>
        <v>100</v>
      </c>
      <c r="G146" s="18">
        <f t="shared" si="38"/>
        <v>0</v>
      </c>
      <c r="H146" s="1">
        <f t="shared" si="39"/>
        <v>1</v>
      </c>
      <c r="I146" s="1" t="str">
        <f t="shared" si="40"/>
        <v/>
      </c>
      <c r="K146" s="19"/>
      <c r="L146" s="1" t="str">
        <f t="shared" si="45"/>
        <v/>
      </c>
      <c r="M146" s="4">
        <f t="shared" si="41"/>
        <v>1</v>
      </c>
      <c r="N146" s="4" t="str">
        <f t="shared" si="42"/>
        <v>Landsbygdskommuner</v>
      </c>
      <c r="O146" s="20">
        <v>1</v>
      </c>
      <c r="P146" s="1">
        <v>1430</v>
      </c>
      <c r="Q146" s="1" t="s">
        <v>193</v>
      </c>
      <c r="R146" s="1">
        <v>7468</v>
      </c>
      <c r="S146" s="21">
        <f t="shared" si="31"/>
        <v>70.572670572670575</v>
      </c>
      <c r="T146" s="21">
        <f t="shared" si="32"/>
        <v>1</v>
      </c>
      <c r="U146" s="22">
        <v>42.791965916965914</v>
      </c>
      <c r="V146" s="1">
        <f t="shared" si="33"/>
        <v>1</v>
      </c>
      <c r="W146" s="1" t="str">
        <f t="shared" si="34"/>
        <v/>
      </c>
      <c r="X146" s="4">
        <f t="shared" si="35"/>
        <v>11</v>
      </c>
      <c r="Y146" s="4" t="str">
        <f t="shared" si="36"/>
        <v>Tätortsnära landsbygdskommuner</v>
      </c>
      <c r="Z146" s="23">
        <v>11</v>
      </c>
      <c r="AA146" s="23" t="s">
        <v>51</v>
      </c>
      <c r="AB146" s="24" t="str">
        <f t="shared" si="43"/>
        <v>Landsbygdskommuner nära större städer</v>
      </c>
      <c r="AC146" s="23" t="str">
        <f t="shared" si="44"/>
        <v>Landsbygdskommuner</v>
      </c>
      <c r="AD146" s="25"/>
    </row>
    <row r="147" spans="2:30" x14ac:dyDescent="0.2">
      <c r="B147" s="1">
        <v>1435</v>
      </c>
      <c r="C147" s="1" t="s">
        <v>194</v>
      </c>
      <c r="D147" s="17">
        <v>12912</v>
      </c>
      <c r="E147" s="17"/>
      <c r="F147" s="18">
        <f t="shared" si="37"/>
        <v>100</v>
      </c>
      <c r="G147" s="18">
        <f t="shared" si="38"/>
        <v>0</v>
      </c>
      <c r="H147" s="1">
        <f t="shared" si="39"/>
        <v>1</v>
      </c>
      <c r="I147" s="1" t="str">
        <f t="shared" si="40"/>
        <v/>
      </c>
      <c r="K147" s="19"/>
      <c r="L147" s="1" t="str">
        <f t="shared" si="45"/>
        <v/>
      </c>
      <c r="M147" s="4">
        <f t="shared" si="41"/>
        <v>1</v>
      </c>
      <c r="N147" s="4" t="str">
        <f t="shared" si="42"/>
        <v>Landsbygdskommuner</v>
      </c>
      <c r="O147" s="20">
        <v>1</v>
      </c>
      <c r="P147" s="1">
        <v>1435</v>
      </c>
      <c r="Q147" s="1" t="s">
        <v>194</v>
      </c>
      <c r="R147" s="1">
        <v>40</v>
      </c>
      <c r="S147" s="21">
        <f t="shared" si="31"/>
        <v>0.30978934324659235</v>
      </c>
      <c r="T147" s="21" t="str">
        <f t="shared" si="32"/>
        <v/>
      </c>
      <c r="U147" s="22">
        <v>59.530541782873669</v>
      </c>
      <c r="V147" s="1">
        <f t="shared" si="33"/>
        <v>1</v>
      </c>
      <c r="W147" s="1" t="str">
        <f t="shared" si="34"/>
        <v/>
      </c>
      <c r="X147" s="4">
        <f t="shared" si="35"/>
        <v>12</v>
      </c>
      <c r="Y147" s="4" t="str">
        <f t="shared" si="36"/>
        <v>Glesa landsbygdskommuner</v>
      </c>
      <c r="Z147" s="23">
        <v>12</v>
      </c>
      <c r="AA147" s="23" t="s">
        <v>83</v>
      </c>
      <c r="AB147" s="24" t="str">
        <f t="shared" si="43"/>
        <v>Landsbygdskommuner avlägset belägna</v>
      </c>
      <c r="AC147" s="23" t="str">
        <f t="shared" si="44"/>
        <v>Landsbygdskommuner</v>
      </c>
      <c r="AD147" s="25"/>
    </row>
    <row r="148" spans="2:30" x14ac:dyDescent="0.2">
      <c r="B148" s="1">
        <v>1438</v>
      </c>
      <c r="C148" s="1" t="s">
        <v>195</v>
      </c>
      <c r="D148" s="17">
        <v>4761</v>
      </c>
      <c r="E148" s="17"/>
      <c r="F148" s="18">
        <f t="shared" si="37"/>
        <v>100</v>
      </c>
      <c r="G148" s="18">
        <f t="shared" si="38"/>
        <v>0</v>
      </c>
      <c r="H148" s="1">
        <f t="shared" si="39"/>
        <v>1</v>
      </c>
      <c r="I148" s="1" t="str">
        <f t="shared" si="40"/>
        <v/>
      </c>
      <c r="K148" s="19"/>
      <c r="L148" s="1" t="str">
        <f t="shared" si="45"/>
        <v/>
      </c>
      <c r="M148" s="4">
        <f t="shared" si="41"/>
        <v>1</v>
      </c>
      <c r="N148" s="4" t="str">
        <f t="shared" si="42"/>
        <v>Landsbygdskommuner</v>
      </c>
      <c r="O148" s="20">
        <v>1</v>
      </c>
      <c r="P148" s="1">
        <v>1438</v>
      </c>
      <c r="Q148" s="1" t="s">
        <v>195</v>
      </c>
      <c r="R148" s="1">
        <v>0</v>
      </c>
      <c r="S148" s="21">
        <f t="shared" si="31"/>
        <v>0</v>
      </c>
      <c r="T148" s="21" t="str">
        <f t="shared" si="32"/>
        <v/>
      </c>
      <c r="U148" s="22">
        <v>74.370786949520408</v>
      </c>
      <c r="V148" s="1">
        <f t="shared" si="33"/>
        <v>1</v>
      </c>
      <c r="W148" s="1" t="str">
        <f t="shared" si="34"/>
        <v/>
      </c>
      <c r="X148" s="4">
        <f t="shared" si="35"/>
        <v>12</v>
      </c>
      <c r="Y148" s="4" t="str">
        <f t="shared" si="36"/>
        <v>Glesa landsbygdskommuner</v>
      </c>
      <c r="Z148" s="23">
        <v>12</v>
      </c>
      <c r="AA148" s="23" t="s">
        <v>83</v>
      </c>
      <c r="AB148" s="24" t="str">
        <f t="shared" si="43"/>
        <v>Landsbygdskommuner avlägset belägna</v>
      </c>
      <c r="AC148" s="23" t="str">
        <f t="shared" si="44"/>
        <v>Landsbygdskommuner</v>
      </c>
      <c r="AD148" s="25"/>
    </row>
    <row r="149" spans="2:30" x14ac:dyDescent="0.2">
      <c r="B149" s="1">
        <v>1439</v>
      </c>
      <c r="C149" s="1" t="s">
        <v>196</v>
      </c>
      <c r="D149" s="17">
        <v>6658</v>
      </c>
      <c r="E149" s="17"/>
      <c r="F149" s="18">
        <f t="shared" si="37"/>
        <v>100</v>
      </c>
      <c r="G149" s="18">
        <f t="shared" si="38"/>
        <v>0</v>
      </c>
      <c r="H149" s="1">
        <f t="shared" si="39"/>
        <v>1</v>
      </c>
      <c r="I149" s="1" t="str">
        <f t="shared" si="40"/>
        <v/>
      </c>
      <c r="K149" s="19"/>
      <c r="L149" s="1" t="str">
        <f t="shared" si="45"/>
        <v/>
      </c>
      <c r="M149" s="4">
        <f t="shared" si="41"/>
        <v>1</v>
      </c>
      <c r="N149" s="4" t="str">
        <f t="shared" si="42"/>
        <v>Landsbygdskommuner</v>
      </c>
      <c r="O149" s="20">
        <v>1</v>
      </c>
      <c r="P149" s="1">
        <v>1439</v>
      </c>
      <c r="Q149" s="1" t="s">
        <v>196</v>
      </c>
      <c r="R149" s="1">
        <v>5311</v>
      </c>
      <c r="S149" s="21">
        <f t="shared" si="31"/>
        <v>79.768699309101834</v>
      </c>
      <c r="T149" s="21">
        <f t="shared" si="32"/>
        <v>1</v>
      </c>
      <c r="U149" s="22">
        <v>41.614739160909181</v>
      </c>
      <c r="V149" s="1">
        <f t="shared" si="33"/>
        <v>1</v>
      </c>
      <c r="W149" s="1" t="str">
        <f t="shared" si="34"/>
        <v/>
      </c>
      <c r="X149" s="4">
        <f t="shared" si="35"/>
        <v>11</v>
      </c>
      <c r="Y149" s="4" t="str">
        <f t="shared" si="36"/>
        <v>Tätortsnära landsbygdskommuner</v>
      </c>
      <c r="Z149" s="23">
        <v>11</v>
      </c>
      <c r="AA149" s="23" t="s">
        <v>51</v>
      </c>
      <c r="AB149" s="24" t="str">
        <f t="shared" si="43"/>
        <v>Landsbygdskommuner nära större städer</v>
      </c>
      <c r="AC149" s="23" t="str">
        <f t="shared" si="44"/>
        <v>Landsbygdskommuner</v>
      </c>
      <c r="AD149" s="25"/>
    </row>
    <row r="150" spans="2:30" x14ac:dyDescent="0.2">
      <c r="B150" s="1">
        <v>1440</v>
      </c>
      <c r="C150" s="1" t="s">
        <v>197</v>
      </c>
      <c r="D150" s="17">
        <v>31868</v>
      </c>
      <c r="E150" s="17">
        <v>22698</v>
      </c>
      <c r="F150" s="18">
        <f t="shared" si="37"/>
        <v>28.774946654951677</v>
      </c>
      <c r="G150" s="18">
        <f t="shared" si="38"/>
        <v>71.225053345048323</v>
      </c>
      <c r="H150" s="1" t="str">
        <f t="shared" si="39"/>
        <v/>
      </c>
      <c r="I150" s="1" t="str">
        <f t="shared" si="40"/>
        <v/>
      </c>
      <c r="K150" s="19"/>
      <c r="L150" s="1">
        <f t="shared" si="45"/>
        <v>1</v>
      </c>
      <c r="M150" s="4">
        <f t="shared" si="41"/>
        <v>2</v>
      </c>
      <c r="N150" s="4" t="str">
        <f t="shared" si="42"/>
        <v>Blandade kommuner</v>
      </c>
      <c r="O150" s="20">
        <v>1</v>
      </c>
      <c r="P150" s="1">
        <v>1440</v>
      </c>
      <c r="Q150" s="1" t="s">
        <v>197</v>
      </c>
      <c r="R150" s="1">
        <v>31868</v>
      </c>
      <c r="S150" s="21">
        <f t="shared" si="31"/>
        <v>100</v>
      </c>
      <c r="T150" s="21">
        <f t="shared" si="32"/>
        <v>1</v>
      </c>
      <c r="U150" s="22">
        <v>21.308940525501026</v>
      </c>
      <c r="V150" s="1" t="str">
        <f t="shared" si="33"/>
        <v/>
      </c>
      <c r="W150" s="1" t="str">
        <f t="shared" si="34"/>
        <v/>
      </c>
      <c r="X150" s="4">
        <f t="shared" si="35"/>
        <v>21</v>
      </c>
      <c r="Y150" s="4" t="str">
        <f t="shared" si="36"/>
        <v>Täta blandade kommuner</v>
      </c>
      <c r="Z150" s="23">
        <v>11</v>
      </c>
      <c r="AA150" s="23" t="s">
        <v>51</v>
      </c>
      <c r="AB150" s="24" t="str">
        <f t="shared" si="43"/>
        <v>Täta kommuner nära större städer</v>
      </c>
      <c r="AC150" s="23" t="str">
        <f t="shared" si="44"/>
        <v>Täta kommuner</v>
      </c>
      <c r="AD150" s="25"/>
    </row>
    <row r="151" spans="2:30" x14ac:dyDescent="0.2">
      <c r="B151" s="1">
        <v>1441</v>
      </c>
      <c r="C151" s="1" t="s">
        <v>198</v>
      </c>
      <c r="D151" s="17">
        <v>43020</v>
      </c>
      <c r="E151" s="17">
        <v>31171</v>
      </c>
      <c r="F151" s="18">
        <f t="shared" si="37"/>
        <v>27.543003254300324</v>
      </c>
      <c r="G151" s="18">
        <f t="shared" si="38"/>
        <v>72.456996745699669</v>
      </c>
      <c r="H151" s="1" t="str">
        <f t="shared" si="39"/>
        <v/>
      </c>
      <c r="I151" s="1" t="str">
        <f t="shared" si="40"/>
        <v/>
      </c>
      <c r="K151" s="19"/>
      <c r="L151" s="1">
        <f t="shared" si="45"/>
        <v>1</v>
      </c>
      <c r="M151" s="4">
        <f t="shared" si="41"/>
        <v>2</v>
      </c>
      <c r="N151" s="4" t="str">
        <f t="shared" si="42"/>
        <v>Blandade kommuner</v>
      </c>
      <c r="O151" s="20">
        <v>3</v>
      </c>
      <c r="P151" s="1">
        <v>1441</v>
      </c>
      <c r="Q151" s="1" t="s">
        <v>198</v>
      </c>
      <c r="R151" s="1">
        <v>43020</v>
      </c>
      <c r="S151" s="21">
        <f t="shared" si="31"/>
        <v>100</v>
      </c>
      <c r="T151" s="21">
        <f t="shared" si="32"/>
        <v>1</v>
      </c>
      <c r="U151" s="22">
        <v>13.159994188749419</v>
      </c>
      <c r="V151" s="1" t="str">
        <f t="shared" si="33"/>
        <v/>
      </c>
      <c r="W151" s="1" t="str">
        <f t="shared" si="34"/>
        <v/>
      </c>
      <c r="X151" s="4">
        <f t="shared" si="35"/>
        <v>21</v>
      </c>
      <c r="Y151" s="4" t="str">
        <f t="shared" si="36"/>
        <v>Täta blandade kommuner</v>
      </c>
      <c r="Z151" s="23">
        <v>30</v>
      </c>
      <c r="AA151" s="23" t="s">
        <v>41</v>
      </c>
      <c r="AB151" s="24" t="str">
        <f t="shared" si="43"/>
        <v>Täta kommuner nära större städer</v>
      </c>
      <c r="AC151" s="23" t="str">
        <f t="shared" si="44"/>
        <v>Täta kommuner</v>
      </c>
      <c r="AD151" s="25"/>
    </row>
    <row r="152" spans="2:30" x14ac:dyDescent="0.2">
      <c r="B152" s="1">
        <v>1442</v>
      </c>
      <c r="C152" s="1" t="s">
        <v>199</v>
      </c>
      <c r="D152" s="17">
        <v>11946</v>
      </c>
      <c r="E152" s="17">
        <v>5224</v>
      </c>
      <c r="F152" s="18">
        <f t="shared" si="37"/>
        <v>56.269881131759583</v>
      </c>
      <c r="G152" s="18">
        <f t="shared" si="38"/>
        <v>43.730118868240417</v>
      </c>
      <c r="H152" s="1">
        <f t="shared" si="39"/>
        <v>1</v>
      </c>
      <c r="I152" s="1" t="str">
        <f t="shared" si="40"/>
        <v/>
      </c>
      <c r="K152" s="19"/>
      <c r="L152" s="1" t="str">
        <f t="shared" si="45"/>
        <v/>
      </c>
      <c r="M152" s="4">
        <f t="shared" si="41"/>
        <v>1</v>
      </c>
      <c r="N152" s="4" t="str">
        <f t="shared" si="42"/>
        <v>Landsbygdskommuner</v>
      </c>
      <c r="O152" s="20">
        <v>1</v>
      </c>
      <c r="P152" s="1">
        <v>1442</v>
      </c>
      <c r="Q152" s="1" t="s">
        <v>199</v>
      </c>
      <c r="R152" s="1">
        <v>11946</v>
      </c>
      <c r="S152" s="21">
        <f t="shared" si="31"/>
        <v>100</v>
      </c>
      <c r="T152" s="21">
        <f t="shared" si="32"/>
        <v>1</v>
      </c>
      <c r="U152" s="22">
        <v>35.854689156760976</v>
      </c>
      <c r="V152" s="1" t="str">
        <f t="shared" si="33"/>
        <v/>
      </c>
      <c r="W152" s="1" t="str">
        <f t="shared" si="34"/>
        <v/>
      </c>
      <c r="X152" s="4">
        <f t="shared" si="35"/>
        <v>11</v>
      </c>
      <c r="Y152" s="4" t="str">
        <f t="shared" si="36"/>
        <v>Tätortsnära landsbygdskommuner</v>
      </c>
      <c r="Z152" s="23">
        <v>11</v>
      </c>
      <c r="AA152" s="23" t="s">
        <v>51</v>
      </c>
      <c r="AB152" s="24" t="str">
        <f t="shared" si="43"/>
        <v>Landsbygdskommuner nära större städer</v>
      </c>
      <c r="AC152" s="23" t="str">
        <f t="shared" si="44"/>
        <v>Landsbygdskommuner</v>
      </c>
      <c r="AD152" s="25"/>
    </row>
    <row r="153" spans="2:30" x14ac:dyDescent="0.2">
      <c r="B153" s="1">
        <v>1443</v>
      </c>
      <c r="C153" s="1" t="s">
        <v>200</v>
      </c>
      <c r="D153" s="17">
        <v>9544</v>
      </c>
      <c r="E153" s="17"/>
      <c r="F153" s="18">
        <f t="shared" si="37"/>
        <v>100</v>
      </c>
      <c r="G153" s="18">
        <f t="shared" si="38"/>
        <v>0</v>
      </c>
      <c r="H153" s="1">
        <f t="shared" si="39"/>
        <v>1</v>
      </c>
      <c r="I153" s="1" t="str">
        <f t="shared" si="40"/>
        <v/>
      </c>
      <c r="K153" s="19"/>
      <c r="L153" s="1" t="str">
        <f t="shared" si="45"/>
        <v/>
      </c>
      <c r="M153" s="4">
        <f t="shared" si="41"/>
        <v>1</v>
      </c>
      <c r="N153" s="4" t="str">
        <f t="shared" si="42"/>
        <v>Landsbygdskommuner</v>
      </c>
      <c r="O153" s="20">
        <v>1</v>
      </c>
      <c r="P153" s="1">
        <v>1443</v>
      </c>
      <c r="Q153" s="1" t="s">
        <v>200</v>
      </c>
      <c r="R153" s="1">
        <v>9544</v>
      </c>
      <c r="S153" s="21">
        <f t="shared" si="31"/>
        <v>100</v>
      </c>
      <c r="T153" s="21">
        <f t="shared" si="32"/>
        <v>1</v>
      </c>
      <c r="U153" s="22">
        <v>17.619888586197263</v>
      </c>
      <c r="V153" s="1">
        <f t="shared" si="33"/>
        <v>1</v>
      </c>
      <c r="W153" s="1" t="str">
        <f t="shared" si="34"/>
        <v/>
      </c>
      <c r="X153" s="4">
        <f t="shared" si="35"/>
        <v>11</v>
      </c>
      <c r="Y153" s="4" t="str">
        <f t="shared" si="36"/>
        <v>Tätortsnära landsbygdskommuner</v>
      </c>
      <c r="Z153" s="23">
        <v>11</v>
      </c>
      <c r="AA153" s="23" t="s">
        <v>51</v>
      </c>
      <c r="AB153" s="24" t="str">
        <f t="shared" si="43"/>
        <v>Landsbygdskommuner nära större städer</v>
      </c>
      <c r="AC153" s="23" t="str">
        <f t="shared" si="44"/>
        <v>Landsbygdskommuner</v>
      </c>
      <c r="AD153" s="25"/>
    </row>
    <row r="154" spans="2:30" x14ac:dyDescent="0.2">
      <c r="B154" s="1">
        <v>1444</v>
      </c>
      <c r="C154" s="1" t="s">
        <v>201</v>
      </c>
      <c r="D154" s="17">
        <v>5685</v>
      </c>
      <c r="E154" s="17"/>
      <c r="F154" s="18">
        <f t="shared" si="37"/>
        <v>100</v>
      </c>
      <c r="G154" s="18">
        <f t="shared" si="38"/>
        <v>0</v>
      </c>
      <c r="H154" s="1">
        <f t="shared" si="39"/>
        <v>1</v>
      </c>
      <c r="I154" s="1" t="str">
        <f t="shared" si="40"/>
        <v/>
      </c>
      <c r="K154" s="19"/>
      <c r="L154" s="1" t="str">
        <f t="shared" si="45"/>
        <v/>
      </c>
      <c r="M154" s="4">
        <f t="shared" si="41"/>
        <v>1</v>
      </c>
      <c r="N154" s="4" t="str">
        <f t="shared" si="42"/>
        <v>Landsbygdskommuner</v>
      </c>
      <c r="O154" s="20">
        <v>1</v>
      </c>
      <c r="P154" s="1">
        <v>1444</v>
      </c>
      <c r="Q154" s="1" t="s">
        <v>201</v>
      </c>
      <c r="R154" s="1">
        <v>5685</v>
      </c>
      <c r="S154" s="21">
        <f t="shared" si="31"/>
        <v>100</v>
      </c>
      <c r="T154" s="21">
        <f t="shared" si="32"/>
        <v>1</v>
      </c>
      <c r="U154" s="22">
        <v>21.480225740252127</v>
      </c>
      <c r="V154" s="1">
        <f t="shared" si="33"/>
        <v>1</v>
      </c>
      <c r="W154" s="1" t="str">
        <f t="shared" si="34"/>
        <v/>
      </c>
      <c r="X154" s="4">
        <f t="shared" si="35"/>
        <v>11</v>
      </c>
      <c r="Y154" s="4" t="str">
        <f t="shared" si="36"/>
        <v>Tätortsnära landsbygdskommuner</v>
      </c>
      <c r="Z154" s="23">
        <v>11</v>
      </c>
      <c r="AA154" s="23" t="s">
        <v>51</v>
      </c>
      <c r="AB154" s="24" t="str">
        <f t="shared" si="43"/>
        <v>Landsbygdskommuner nära större städer</v>
      </c>
      <c r="AC154" s="23" t="str">
        <f t="shared" si="44"/>
        <v>Landsbygdskommuner</v>
      </c>
      <c r="AD154" s="25"/>
    </row>
    <row r="155" spans="2:30" x14ac:dyDescent="0.2">
      <c r="B155" s="1">
        <v>1445</v>
      </c>
      <c r="C155" s="1" t="s">
        <v>202</v>
      </c>
      <c r="D155" s="17">
        <v>5687</v>
      </c>
      <c r="E155" s="17"/>
      <c r="F155" s="18">
        <f t="shared" si="37"/>
        <v>100</v>
      </c>
      <c r="G155" s="18">
        <f t="shared" si="38"/>
        <v>0</v>
      </c>
      <c r="H155" s="1">
        <f t="shared" si="39"/>
        <v>1</v>
      </c>
      <c r="I155" s="1" t="str">
        <f t="shared" si="40"/>
        <v/>
      </c>
      <c r="K155" s="19"/>
      <c r="L155" s="1" t="str">
        <f t="shared" si="45"/>
        <v/>
      </c>
      <c r="M155" s="4">
        <f t="shared" si="41"/>
        <v>1</v>
      </c>
      <c r="N155" s="4" t="str">
        <f t="shared" si="42"/>
        <v>Landsbygdskommuner</v>
      </c>
      <c r="O155" s="20">
        <v>1</v>
      </c>
      <c r="P155" s="1">
        <v>1445</v>
      </c>
      <c r="Q155" s="1" t="s">
        <v>202</v>
      </c>
      <c r="R155" s="1">
        <v>5683</v>
      </c>
      <c r="S155" s="21">
        <f t="shared" si="31"/>
        <v>99.929664146298578</v>
      </c>
      <c r="T155" s="21">
        <f t="shared" si="32"/>
        <v>1</v>
      </c>
      <c r="U155" s="22">
        <v>29.854691987573997</v>
      </c>
      <c r="V155" s="1">
        <f t="shared" si="33"/>
        <v>1</v>
      </c>
      <c r="W155" s="1" t="str">
        <f t="shared" si="34"/>
        <v/>
      </c>
      <c r="X155" s="4">
        <f t="shared" si="35"/>
        <v>11</v>
      </c>
      <c r="Y155" s="4" t="str">
        <f t="shared" si="36"/>
        <v>Tätortsnära landsbygdskommuner</v>
      </c>
      <c r="Z155" s="23">
        <v>11</v>
      </c>
      <c r="AA155" s="23" t="s">
        <v>51</v>
      </c>
      <c r="AB155" s="24" t="str">
        <f t="shared" si="43"/>
        <v>Landsbygdskommuner nära större städer</v>
      </c>
      <c r="AC155" s="23" t="str">
        <f t="shared" si="44"/>
        <v>Landsbygdskommuner</v>
      </c>
      <c r="AD155" s="25"/>
    </row>
    <row r="156" spans="2:30" x14ac:dyDescent="0.2">
      <c r="B156" s="1">
        <v>1446</v>
      </c>
      <c r="C156" s="1" t="s">
        <v>203</v>
      </c>
      <c r="D156" s="17">
        <v>6962</v>
      </c>
      <c r="E156" s="17"/>
      <c r="F156" s="18">
        <f t="shared" si="37"/>
        <v>100</v>
      </c>
      <c r="G156" s="18">
        <f t="shared" si="38"/>
        <v>0</v>
      </c>
      <c r="H156" s="1">
        <f t="shared" si="39"/>
        <v>1</v>
      </c>
      <c r="I156" s="1" t="str">
        <f t="shared" si="40"/>
        <v/>
      </c>
      <c r="K156" s="19"/>
      <c r="L156" s="1" t="str">
        <f t="shared" si="45"/>
        <v/>
      </c>
      <c r="M156" s="4">
        <f t="shared" si="41"/>
        <v>1</v>
      </c>
      <c r="N156" s="4" t="str">
        <f t="shared" si="42"/>
        <v>Landsbygdskommuner</v>
      </c>
      <c r="O156" s="20">
        <v>1</v>
      </c>
      <c r="P156" s="1">
        <v>1446</v>
      </c>
      <c r="Q156" s="1" t="s">
        <v>203</v>
      </c>
      <c r="R156" s="1">
        <v>0</v>
      </c>
      <c r="S156" s="21">
        <f t="shared" si="31"/>
        <v>0</v>
      </c>
      <c r="T156" s="21" t="str">
        <f t="shared" si="32"/>
        <v/>
      </c>
      <c r="U156" s="22">
        <v>70.786596284592562</v>
      </c>
      <c r="V156" s="1">
        <f t="shared" si="33"/>
        <v>1</v>
      </c>
      <c r="W156" s="1" t="str">
        <f t="shared" si="34"/>
        <v/>
      </c>
      <c r="X156" s="4">
        <f t="shared" si="35"/>
        <v>12</v>
      </c>
      <c r="Y156" s="4" t="str">
        <f t="shared" si="36"/>
        <v>Glesa landsbygdskommuner</v>
      </c>
      <c r="Z156" s="23">
        <v>12</v>
      </c>
      <c r="AA156" s="23" t="s">
        <v>83</v>
      </c>
      <c r="AB156" s="24" t="str">
        <f t="shared" si="43"/>
        <v>Landsbygdskommuner avlägset belägna</v>
      </c>
      <c r="AC156" s="23" t="str">
        <f t="shared" si="44"/>
        <v>Landsbygdskommuner</v>
      </c>
      <c r="AD156" s="25"/>
    </row>
    <row r="157" spans="2:30" x14ac:dyDescent="0.2">
      <c r="B157" s="1">
        <v>1447</v>
      </c>
      <c r="C157" s="1" t="s">
        <v>204</v>
      </c>
      <c r="D157" s="17">
        <v>5169</v>
      </c>
      <c r="E157" s="17"/>
      <c r="F157" s="18">
        <f t="shared" si="37"/>
        <v>100</v>
      </c>
      <c r="G157" s="18">
        <f t="shared" si="38"/>
        <v>0</v>
      </c>
      <c r="H157" s="1">
        <f t="shared" si="39"/>
        <v>1</v>
      </c>
      <c r="I157" s="1" t="str">
        <f t="shared" si="40"/>
        <v/>
      </c>
      <c r="K157" s="19"/>
      <c r="L157" s="1" t="str">
        <f t="shared" si="45"/>
        <v/>
      </c>
      <c r="M157" s="4">
        <f t="shared" si="41"/>
        <v>1</v>
      </c>
      <c r="N157" s="4" t="str">
        <f t="shared" si="42"/>
        <v>Landsbygdskommuner</v>
      </c>
      <c r="O157" s="20">
        <v>1</v>
      </c>
      <c r="P157" s="1">
        <v>1447</v>
      </c>
      <c r="Q157" s="1" t="s">
        <v>204</v>
      </c>
      <c r="R157" s="1">
        <v>14</v>
      </c>
      <c r="S157" s="21">
        <f t="shared" si="31"/>
        <v>0.27084542464693367</v>
      </c>
      <c r="T157" s="21" t="str">
        <f t="shared" si="32"/>
        <v/>
      </c>
      <c r="U157" s="22">
        <v>54.334126830527069</v>
      </c>
      <c r="V157" s="1">
        <f t="shared" si="33"/>
        <v>1</v>
      </c>
      <c r="W157" s="1" t="str">
        <f t="shared" si="34"/>
        <v/>
      </c>
      <c r="X157" s="4">
        <f t="shared" si="35"/>
        <v>12</v>
      </c>
      <c r="Y157" s="4" t="str">
        <f t="shared" si="36"/>
        <v>Glesa landsbygdskommuner</v>
      </c>
      <c r="Z157" s="23">
        <v>12</v>
      </c>
      <c r="AA157" s="23" t="s">
        <v>83</v>
      </c>
      <c r="AB157" s="24" t="str">
        <f t="shared" si="43"/>
        <v>Landsbygdskommuner avlägset belägna</v>
      </c>
      <c r="AC157" s="23" t="str">
        <f t="shared" si="44"/>
        <v>Landsbygdskommuner</v>
      </c>
      <c r="AD157" s="25"/>
    </row>
    <row r="158" spans="2:30" x14ac:dyDescent="0.2">
      <c r="B158" s="1">
        <v>1452</v>
      </c>
      <c r="C158" s="1" t="s">
        <v>205</v>
      </c>
      <c r="D158" s="17">
        <v>11885</v>
      </c>
      <c r="E158" s="17"/>
      <c r="F158" s="18">
        <f t="shared" si="37"/>
        <v>100</v>
      </c>
      <c r="G158" s="18">
        <f t="shared" si="38"/>
        <v>0</v>
      </c>
      <c r="H158" s="1">
        <f t="shared" si="39"/>
        <v>1</v>
      </c>
      <c r="I158" s="1" t="str">
        <f t="shared" si="40"/>
        <v/>
      </c>
      <c r="K158" s="19"/>
      <c r="L158" s="1" t="str">
        <f t="shared" si="45"/>
        <v/>
      </c>
      <c r="M158" s="4">
        <f t="shared" si="41"/>
        <v>1</v>
      </c>
      <c r="N158" s="4" t="str">
        <f t="shared" si="42"/>
        <v>Landsbygdskommuner</v>
      </c>
      <c r="O158" s="20">
        <v>1</v>
      </c>
      <c r="P158" s="1">
        <v>1452</v>
      </c>
      <c r="Q158" s="1" t="s">
        <v>205</v>
      </c>
      <c r="R158" s="1">
        <v>11804</v>
      </c>
      <c r="S158" s="21">
        <f t="shared" si="31"/>
        <v>99.318468657972232</v>
      </c>
      <c r="T158" s="21">
        <f t="shared" si="32"/>
        <v>1</v>
      </c>
      <c r="U158" s="22">
        <v>31.202696676482962</v>
      </c>
      <c r="V158" s="1">
        <f t="shared" si="33"/>
        <v>1</v>
      </c>
      <c r="W158" s="1" t="str">
        <f t="shared" si="34"/>
        <v/>
      </c>
      <c r="X158" s="4">
        <f t="shared" si="35"/>
        <v>11</v>
      </c>
      <c r="Y158" s="4" t="str">
        <f t="shared" si="36"/>
        <v>Tätortsnära landsbygdskommuner</v>
      </c>
      <c r="Z158" s="23">
        <v>11</v>
      </c>
      <c r="AA158" s="23" t="s">
        <v>51</v>
      </c>
      <c r="AB158" s="24" t="str">
        <f t="shared" si="43"/>
        <v>Landsbygdskommuner nära större städer</v>
      </c>
      <c r="AC158" s="23" t="str">
        <f t="shared" si="44"/>
        <v>Landsbygdskommuner</v>
      </c>
      <c r="AD158" s="25"/>
    </row>
    <row r="159" spans="2:30" x14ac:dyDescent="0.2">
      <c r="B159" s="1">
        <v>1460</v>
      </c>
      <c r="C159" s="1" t="s">
        <v>206</v>
      </c>
      <c r="D159" s="17">
        <v>9591</v>
      </c>
      <c r="E159" s="17"/>
      <c r="F159" s="18">
        <f t="shared" si="37"/>
        <v>100</v>
      </c>
      <c r="G159" s="18">
        <f t="shared" si="38"/>
        <v>0</v>
      </c>
      <c r="H159" s="1">
        <f t="shared" si="39"/>
        <v>1</v>
      </c>
      <c r="I159" s="1" t="str">
        <f t="shared" si="40"/>
        <v/>
      </c>
      <c r="K159" s="19"/>
      <c r="L159" s="1" t="str">
        <f t="shared" si="45"/>
        <v/>
      </c>
      <c r="M159" s="4">
        <f t="shared" si="41"/>
        <v>1</v>
      </c>
      <c r="N159" s="4" t="str">
        <f t="shared" si="42"/>
        <v>Landsbygdskommuner</v>
      </c>
      <c r="O159" s="20">
        <v>1</v>
      </c>
      <c r="P159" s="1">
        <v>1460</v>
      </c>
      <c r="Q159" s="1" t="s">
        <v>206</v>
      </c>
      <c r="R159" s="1">
        <v>0</v>
      </c>
      <c r="S159" s="21">
        <f t="shared" si="31"/>
        <v>0</v>
      </c>
      <c r="T159" s="21" t="str">
        <f t="shared" si="32"/>
        <v/>
      </c>
      <c r="U159" s="22">
        <v>72.994161192784901</v>
      </c>
      <c r="V159" s="1">
        <f t="shared" si="33"/>
        <v>1</v>
      </c>
      <c r="W159" s="1" t="str">
        <f t="shared" si="34"/>
        <v/>
      </c>
      <c r="X159" s="4">
        <f t="shared" si="35"/>
        <v>12</v>
      </c>
      <c r="Y159" s="4" t="str">
        <f t="shared" si="36"/>
        <v>Glesa landsbygdskommuner</v>
      </c>
      <c r="Z159" s="23">
        <v>12</v>
      </c>
      <c r="AA159" s="23" t="s">
        <v>83</v>
      </c>
      <c r="AB159" s="24" t="str">
        <f t="shared" si="43"/>
        <v>Landsbygdskommuner avlägset belägna</v>
      </c>
      <c r="AC159" s="23" t="str">
        <f t="shared" si="44"/>
        <v>Landsbygdskommuner</v>
      </c>
      <c r="AD159" s="25"/>
    </row>
    <row r="160" spans="2:30" x14ac:dyDescent="0.2">
      <c r="B160" s="1">
        <v>1461</v>
      </c>
      <c r="C160" s="1" t="s">
        <v>207</v>
      </c>
      <c r="D160" s="17">
        <v>9312</v>
      </c>
      <c r="E160" s="17"/>
      <c r="F160" s="18">
        <f t="shared" si="37"/>
        <v>100</v>
      </c>
      <c r="G160" s="18">
        <f t="shared" si="38"/>
        <v>0</v>
      </c>
      <c r="H160" s="1">
        <f t="shared" si="39"/>
        <v>1</v>
      </c>
      <c r="I160" s="1" t="str">
        <f t="shared" si="40"/>
        <v/>
      </c>
      <c r="K160" s="19"/>
      <c r="L160" s="1" t="str">
        <f t="shared" si="45"/>
        <v/>
      </c>
      <c r="M160" s="4">
        <f t="shared" si="41"/>
        <v>1</v>
      </c>
      <c r="N160" s="4" t="str">
        <f t="shared" si="42"/>
        <v>Landsbygdskommuner</v>
      </c>
      <c r="O160" s="20">
        <v>1</v>
      </c>
      <c r="P160" s="1">
        <v>1461</v>
      </c>
      <c r="Q160" s="1" t="s">
        <v>207</v>
      </c>
      <c r="R160" s="1">
        <v>4656</v>
      </c>
      <c r="S160" s="21">
        <f t="shared" si="31"/>
        <v>50</v>
      </c>
      <c r="T160" s="21">
        <f t="shared" si="32"/>
        <v>1</v>
      </c>
      <c r="U160" s="22">
        <v>45.719942010309282</v>
      </c>
      <c r="V160" s="1">
        <f t="shared" si="33"/>
        <v>1</v>
      </c>
      <c r="W160" s="1" t="str">
        <f t="shared" si="34"/>
        <v/>
      </c>
      <c r="X160" s="4">
        <f t="shared" si="35"/>
        <v>11</v>
      </c>
      <c r="Y160" s="4" t="str">
        <f t="shared" si="36"/>
        <v>Tätortsnära landsbygdskommuner</v>
      </c>
      <c r="Z160" s="23">
        <v>11</v>
      </c>
      <c r="AA160" s="23" t="s">
        <v>51</v>
      </c>
      <c r="AB160" s="24" t="str">
        <f t="shared" si="43"/>
        <v>Landsbygdskommuner nära större städer</v>
      </c>
      <c r="AC160" s="23" t="str">
        <f t="shared" si="44"/>
        <v>Landsbygdskommuner</v>
      </c>
      <c r="AD160" s="25"/>
    </row>
    <row r="161" spans="2:30" x14ac:dyDescent="0.2">
      <c r="B161" s="1">
        <v>1462</v>
      </c>
      <c r="C161" s="1" t="s">
        <v>208</v>
      </c>
      <c r="D161" s="17">
        <v>14282</v>
      </c>
      <c r="E161" s="17"/>
      <c r="F161" s="18">
        <f t="shared" si="37"/>
        <v>100</v>
      </c>
      <c r="G161" s="18">
        <f t="shared" si="38"/>
        <v>0</v>
      </c>
      <c r="H161" s="1">
        <f t="shared" si="39"/>
        <v>1</v>
      </c>
      <c r="I161" s="1" t="str">
        <f t="shared" si="40"/>
        <v/>
      </c>
      <c r="K161" s="19"/>
      <c r="L161" s="1" t="str">
        <f t="shared" si="45"/>
        <v/>
      </c>
      <c r="M161" s="4">
        <f t="shared" si="41"/>
        <v>1</v>
      </c>
      <c r="N161" s="4" t="str">
        <f t="shared" si="42"/>
        <v>Landsbygdskommuner</v>
      </c>
      <c r="O161" s="20">
        <v>1</v>
      </c>
      <c r="P161" s="1">
        <v>1462</v>
      </c>
      <c r="Q161" s="1" t="s">
        <v>208</v>
      </c>
      <c r="R161" s="1">
        <v>14282</v>
      </c>
      <c r="S161" s="21">
        <f t="shared" si="31"/>
        <v>100</v>
      </c>
      <c r="T161" s="21">
        <f t="shared" si="32"/>
        <v>1</v>
      </c>
      <c r="U161" s="22">
        <v>19.593293422956638</v>
      </c>
      <c r="V161" s="1">
        <f t="shared" si="33"/>
        <v>1</v>
      </c>
      <c r="W161" s="1" t="str">
        <f t="shared" si="34"/>
        <v/>
      </c>
      <c r="X161" s="4">
        <f t="shared" si="35"/>
        <v>11</v>
      </c>
      <c r="Y161" s="4" t="str">
        <f t="shared" si="36"/>
        <v>Tätortsnära landsbygdskommuner</v>
      </c>
      <c r="Z161" s="23">
        <v>11</v>
      </c>
      <c r="AA161" s="23" t="s">
        <v>51</v>
      </c>
      <c r="AB161" s="24" t="str">
        <f t="shared" si="43"/>
        <v>Landsbygdskommuner nära större städer</v>
      </c>
      <c r="AC161" s="23" t="str">
        <f t="shared" si="44"/>
        <v>Landsbygdskommuner</v>
      </c>
      <c r="AD161" s="25"/>
    </row>
    <row r="162" spans="2:30" x14ac:dyDescent="0.2">
      <c r="B162" s="1">
        <v>1463</v>
      </c>
      <c r="C162" s="1" t="s">
        <v>209</v>
      </c>
      <c r="D162" s="17">
        <v>34896</v>
      </c>
      <c r="E162" s="17">
        <v>13672</v>
      </c>
      <c r="F162" s="18">
        <f t="shared" si="37"/>
        <v>60.820724438331041</v>
      </c>
      <c r="G162" s="18">
        <f t="shared" si="38"/>
        <v>39.179275561668959</v>
      </c>
      <c r="H162" s="1">
        <f t="shared" si="39"/>
        <v>1</v>
      </c>
      <c r="I162" s="1" t="str">
        <f t="shared" si="40"/>
        <v/>
      </c>
      <c r="K162" s="19"/>
      <c r="L162" s="1" t="str">
        <f t="shared" si="45"/>
        <v/>
      </c>
      <c r="M162" s="4">
        <f t="shared" si="41"/>
        <v>1</v>
      </c>
      <c r="N162" s="4" t="str">
        <f t="shared" si="42"/>
        <v>Landsbygdskommuner</v>
      </c>
      <c r="O162" s="20">
        <v>1</v>
      </c>
      <c r="P162" s="1">
        <v>1463</v>
      </c>
      <c r="Q162" s="1" t="s">
        <v>209</v>
      </c>
      <c r="R162" s="1">
        <v>34588</v>
      </c>
      <c r="S162" s="21">
        <f t="shared" si="31"/>
        <v>99.117377349839515</v>
      </c>
      <c r="T162" s="21">
        <f t="shared" si="32"/>
        <v>1</v>
      </c>
      <c r="U162" s="22">
        <v>27.900259819654593</v>
      </c>
      <c r="V162" s="1" t="str">
        <f t="shared" si="33"/>
        <v/>
      </c>
      <c r="W162" s="1" t="str">
        <f t="shared" si="34"/>
        <v/>
      </c>
      <c r="X162" s="4">
        <f t="shared" si="35"/>
        <v>11</v>
      </c>
      <c r="Y162" s="4" t="str">
        <f t="shared" si="36"/>
        <v>Tätortsnära landsbygdskommuner</v>
      </c>
      <c r="Z162" s="23">
        <v>11</v>
      </c>
      <c r="AA162" s="23" t="s">
        <v>51</v>
      </c>
      <c r="AB162" s="24" t="str">
        <f t="shared" si="43"/>
        <v>Landsbygdskommuner nära större städer</v>
      </c>
      <c r="AC162" s="23" t="str">
        <f t="shared" si="44"/>
        <v>Landsbygdskommuner</v>
      </c>
      <c r="AD162" s="25"/>
    </row>
    <row r="163" spans="2:30" x14ac:dyDescent="0.2">
      <c r="B163" s="1">
        <v>1465</v>
      </c>
      <c r="C163" s="1" t="s">
        <v>210</v>
      </c>
      <c r="D163" s="17">
        <v>10751</v>
      </c>
      <c r="E163" s="17"/>
      <c r="F163" s="18">
        <f t="shared" si="37"/>
        <v>100</v>
      </c>
      <c r="G163" s="18">
        <f t="shared" si="38"/>
        <v>0</v>
      </c>
      <c r="H163" s="1">
        <f t="shared" si="39"/>
        <v>1</v>
      </c>
      <c r="I163" s="1" t="str">
        <f t="shared" si="40"/>
        <v/>
      </c>
      <c r="K163" s="19"/>
      <c r="L163" s="1" t="str">
        <f t="shared" si="45"/>
        <v/>
      </c>
      <c r="M163" s="4">
        <f t="shared" si="41"/>
        <v>1</v>
      </c>
      <c r="N163" s="4" t="str">
        <f t="shared" si="42"/>
        <v>Landsbygdskommuner</v>
      </c>
      <c r="O163" s="20">
        <v>1</v>
      </c>
      <c r="P163" s="1">
        <v>1465</v>
      </c>
      <c r="Q163" s="1" t="s">
        <v>210</v>
      </c>
      <c r="R163" s="1">
        <v>9783</v>
      </c>
      <c r="S163" s="21">
        <f t="shared" si="31"/>
        <v>90.996186401265007</v>
      </c>
      <c r="T163" s="21">
        <f t="shared" si="32"/>
        <v>1</v>
      </c>
      <c r="U163" s="22">
        <v>29.548668340929524</v>
      </c>
      <c r="V163" s="1">
        <f t="shared" si="33"/>
        <v>1</v>
      </c>
      <c r="W163" s="1" t="str">
        <f t="shared" si="34"/>
        <v/>
      </c>
      <c r="X163" s="4">
        <f t="shared" si="35"/>
        <v>11</v>
      </c>
      <c r="Y163" s="4" t="str">
        <f t="shared" si="36"/>
        <v>Tätortsnära landsbygdskommuner</v>
      </c>
      <c r="Z163" s="23">
        <v>11</v>
      </c>
      <c r="AA163" s="23" t="s">
        <v>51</v>
      </c>
      <c r="AB163" s="24" t="str">
        <f t="shared" si="43"/>
        <v>Landsbygdskommuner nära större städer</v>
      </c>
      <c r="AC163" s="23" t="str">
        <f t="shared" si="44"/>
        <v>Landsbygdskommuner</v>
      </c>
      <c r="AD163" s="25"/>
    </row>
    <row r="164" spans="2:30" x14ac:dyDescent="0.2">
      <c r="B164" s="1">
        <v>1466</v>
      </c>
      <c r="C164" s="1" t="s">
        <v>211</v>
      </c>
      <c r="D164" s="17">
        <v>9444</v>
      </c>
      <c r="E164" s="17"/>
      <c r="F164" s="18">
        <f t="shared" si="37"/>
        <v>100</v>
      </c>
      <c r="G164" s="18">
        <f t="shared" si="38"/>
        <v>0</v>
      </c>
      <c r="H164" s="1">
        <f t="shared" si="39"/>
        <v>1</v>
      </c>
      <c r="I164" s="1" t="str">
        <f t="shared" si="40"/>
        <v/>
      </c>
      <c r="K164" s="19"/>
      <c r="L164" s="1" t="str">
        <f t="shared" si="45"/>
        <v/>
      </c>
      <c r="M164" s="4">
        <f t="shared" si="41"/>
        <v>1</v>
      </c>
      <c r="N164" s="4" t="str">
        <f t="shared" si="42"/>
        <v>Landsbygdskommuner</v>
      </c>
      <c r="O164" s="20">
        <v>1</v>
      </c>
      <c r="P164" s="1">
        <v>1466</v>
      </c>
      <c r="Q164" s="1" t="s">
        <v>211</v>
      </c>
      <c r="R164" s="1">
        <v>8904</v>
      </c>
      <c r="S164" s="21">
        <f t="shared" si="31"/>
        <v>94.282083862770023</v>
      </c>
      <c r="T164" s="21">
        <f t="shared" si="32"/>
        <v>1</v>
      </c>
      <c r="U164" s="22">
        <v>39.226538895948039</v>
      </c>
      <c r="V164" s="1">
        <f t="shared" si="33"/>
        <v>1</v>
      </c>
      <c r="W164" s="1" t="str">
        <f t="shared" si="34"/>
        <v/>
      </c>
      <c r="X164" s="4">
        <f t="shared" si="35"/>
        <v>11</v>
      </c>
      <c r="Y164" s="4" t="str">
        <f t="shared" si="36"/>
        <v>Tätortsnära landsbygdskommuner</v>
      </c>
      <c r="Z164" s="23">
        <v>11</v>
      </c>
      <c r="AA164" s="23" t="s">
        <v>51</v>
      </c>
      <c r="AB164" s="24" t="str">
        <f t="shared" si="43"/>
        <v>Landsbygdskommuner nära större städer</v>
      </c>
      <c r="AC164" s="23" t="str">
        <f t="shared" si="44"/>
        <v>Landsbygdskommuner</v>
      </c>
      <c r="AD164" s="25"/>
    </row>
    <row r="165" spans="2:30" x14ac:dyDescent="0.2">
      <c r="B165" s="1">
        <v>1470</v>
      </c>
      <c r="C165" s="1" t="s">
        <v>212</v>
      </c>
      <c r="D165" s="17">
        <v>16096</v>
      </c>
      <c r="E165" s="17"/>
      <c r="F165" s="18">
        <f t="shared" si="37"/>
        <v>100</v>
      </c>
      <c r="G165" s="18">
        <f t="shared" si="38"/>
        <v>0</v>
      </c>
      <c r="H165" s="1">
        <f t="shared" si="39"/>
        <v>1</v>
      </c>
      <c r="I165" s="1" t="str">
        <f t="shared" si="40"/>
        <v/>
      </c>
      <c r="K165" s="19"/>
      <c r="L165" s="1" t="str">
        <f t="shared" si="45"/>
        <v/>
      </c>
      <c r="M165" s="4">
        <f t="shared" si="41"/>
        <v>1</v>
      </c>
      <c r="N165" s="4" t="str">
        <f t="shared" si="42"/>
        <v>Landsbygdskommuner</v>
      </c>
      <c r="O165" s="20">
        <v>1</v>
      </c>
      <c r="P165" s="1">
        <v>1470</v>
      </c>
      <c r="Q165" s="1" t="s">
        <v>212</v>
      </c>
      <c r="R165" s="1">
        <v>12484</v>
      </c>
      <c r="S165" s="21">
        <f t="shared" si="31"/>
        <v>77.559642147117287</v>
      </c>
      <c r="T165" s="21">
        <f t="shared" si="32"/>
        <v>1</v>
      </c>
      <c r="U165" s="22">
        <v>39.8333012342611</v>
      </c>
      <c r="V165" s="1">
        <f t="shared" si="33"/>
        <v>1</v>
      </c>
      <c r="W165" s="1" t="str">
        <f t="shared" si="34"/>
        <v/>
      </c>
      <c r="X165" s="4">
        <f t="shared" si="35"/>
        <v>11</v>
      </c>
      <c r="Y165" s="4" t="str">
        <f t="shared" si="36"/>
        <v>Tätortsnära landsbygdskommuner</v>
      </c>
      <c r="Z165" s="23">
        <v>11</v>
      </c>
      <c r="AA165" s="23" t="s">
        <v>51</v>
      </c>
      <c r="AB165" s="24" t="str">
        <f t="shared" si="43"/>
        <v>Landsbygdskommuner nära större städer</v>
      </c>
      <c r="AC165" s="23" t="str">
        <f t="shared" si="44"/>
        <v>Landsbygdskommuner</v>
      </c>
      <c r="AD165" s="25"/>
    </row>
    <row r="166" spans="2:30" x14ac:dyDescent="0.2">
      <c r="B166" s="1">
        <v>1471</v>
      </c>
      <c r="C166" s="1" t="s">
        <v>213</v>
      </c>
      <c r="D166" s="17">
        <v>13194</v>
      </c>
      <c r="E166" s="17"/>
      <c r="F166" s="18">
        <f t="shared" si="37"/>
        <v>100</v>
      </c>
      <c r="G166" s="18">
        <f t="shared" si="38"/>
        <v>0</v>
      </c>
      <c r="H166" s="1">
        <f t="shared" si="39"/>
        <v>1</v>
      </c>
      <c r="I166" s="1" t="str">
        <f t="shared" si="40"/>
        <v/>
      </c>
      <c r="K166" s="19"/>
      <c r="L166" s="1" t="str">
        <f t="shared" si="45"/>
        <v/>
      </c>
      <c r="M166" s="4">
        <f t="shared" si="41"/>
        <v>1</v>
      </c>
      <c r="N166" s="4" t="str">
        <f t="shared" si="42"/>
        <v>Landsbygdskommuner</v>
      </c>
      <c r="O166" s="20">
        <v>1</v>
      </c>
      <c r="P166" s="1">
        <v>1471</v>
      </c>
      <c r="Q166" s="1" t="s">
        <v>213</v>
      </c>
      <c r="R166" s="1">
        <v>0</v>
      </c>
      <c r="S166" s="21">
        <f t="shared" si="31"/>
        <v>0</v>
      </c>
      <c r="T166" s="21" t="str">
        <f t="shared" si="32"/>
        <v/>
      </c>
      <c r="U166" s="22">
        <v>60.885479510888786</v>
      </c>
      <c r="V166" s="1">
        <f t="shared" si="33"/>
        <v>1</v>
      </c>
      <c r="W166" s="1" t="str">
        <f t="shared" si="34"/>
        <v/>
      </c>
      <c r="X166" s="4">
        <f t="shared" si="35"/>
        <v>12</v>
      </c>
      <c r="Y166" s="4" t="str">
        <f t="shared" si="36"/>
        <v>Glesa landsbygdskommuner</v>
      </c>
      <c r="Z166" s="23">
        <v>12</v>
      </c>
      <c r="AA166" s="23" t="s">
        <v>83</v>
      </c>
      <c r="AB166" s="24" t="str">
        <f t="shared" si="43"/>
        <v>Landsbygdskommuner avlägset belägna</v>
      </c>
      <c r="AC166" s="23" t="str">
        <f t="shared" si="44"/>
        <v>Landsbygdskommuner</v>
      </c>
      <c r="AD166" s="25"/>
    </row>
    <row r="167" spans="2:30" x14ac:dyDescent="0.2">
      <c r="B167" s="1">
        <v>1472</v>
      </c>
      <c r="C167" s="1" t="s">
        <v>214</v>
      </c>
      <c r="D167" s="17">
        <v>11297</v>
      </c>
      <c r="E167" s="17">
        <v>6968</v>
      </c>
      <c r="F167" s="18">
        <f t="shared" si="37"/>
        <v>38.319907940161102</v>
      </c>
      <c r="G167" s="18">
        <f t="shared" si="38"/>
        <v>61.680092059838898</v>
      </c>
      <c r="H167" s="1" t="str">
        <f t="shared" si="39"/>
        <v/>
      </c>
      <c r="I167" s="1" t="str">
        <f t="shared" si="40"/>
        <v/>
      </c>
      <c r="K167" s="19"/>
      <c r="L167" s="1">
        <f t="shared" si="45"/>
        <v>1</v>
      </c>
      <c r="M167" s="4">
        <f t="shared" si="41"/>
        <v>2</v>
      </c>
      <c r="N167" s="4" t="str">
        <f t="shared" si="42"/>
        <v>Blandade kommuner</v>
      </c>
      <c r="O167" s="20">
        <v>2</v>
      </c>
      <c r="P167" s="1">
        <v>1472</v>
      </c>
      <c r="Q167" s="1" t="s">
        <v>214</v>
      </c>
      <c r="R167" s="1">
        <v>0</v>
      </c>
      <c r="S167" s="21">
        <f t="shared" si="31"/>
        <v>0</v>
      </c>
      <c r="T167" s="21" t="str">
        <f t="shared" si="32"/>
        <v/>
      </c>
      <c r="U167" s="22">
        <v>62.224229146381049</v>
      </c>
      <c r="V167" s="1" t="str">
        <f t="shared" si="33"/>
        <v/>
      </c>
      <c r="W167" s="1" t="str">
        <f t="shared" si="34"/>
        <v/>
      </c>
      <c r="X167" s="4">
        <f t="shared" si="35"/>
        <v>22</v>
      </c>
      <c r="Y167" s="4" t="str">
        <f t="shared" si="36"/>
        <v>Glesa blandade kommuner</v>
      </c>
      <c r="Z167" s="23">
        <v>22</v>
      </c>
      <c r="AA167" s="23" t="s">
        <v>119</v>
      </c>
      <c r="AB167" s="24" t="str">
        <f t="shared" si="43"/>
        <v>Täta kommuner avlägset belägna</v>
      </c>
      <c r="AC167" s="23" t="str">
        <f t="shared" si="44"/>
        <v>Täta kommuner</v>
      </c>
      <c r="AD167" s="25"/>
    </row>
    <row r="168" spans="2:30" x14ac:dyDescent="0.2">
      <c r="B168" s="1">
        <v>1473</v>
      </c>
      <c r="C168" s="1" t="s">
        <v>215</v>
      </c>
      <c r="D168" s="17">
        <v>9281</v>
      </c>
      <c r="E168" s="17"/>
      <c r="F168" s="18">
        <f t="shared" si="37"/>
        <v>100</v>
      </c>
      <c r="G168" s="18">
        <f t="shared" si="38"/>
        <v>0</v>
      </c>
      <c r="H168" s="1">
        <f t="shared" si="39"/>
        <v>1</v>
      </c>
      <c r="I168" s="1" t="str">
        <f t="shared" si="40"/>
        <v/>
      </c>
      <c r="K168" s="19"/>
      <c r="L168" s="1" t="str">
        <f t="shared" si="45"/>
        <v/>
      </c>
      <c r="M168" s="4">
        <f t="shared" si="41"/>
        <v>1</v>
      </c>
      <c r="N168" s="4" t="str">
        <f t="shared" si="42"/>
        <v>Landsbygdskommuner</v>
      </c>
      <c r="O168" s="20">
        <v>1</v>
      </c>
      <c r="P168" s="1">
        <v>1473</v>
      </c>
      <c r="Q168" s="1" t="s">
        <v>215</v>
      </c>
      <c r="R168" s="1">
        <v>0</v>
      </c>
      <c r="S168" s="21">
        <f t="shared" si="31"/>
        <v>0</v>
      </c>
      <c r="T168" s="21" t="str">
        <f t="shared" si="32"/>
        <v/>
      </c>
      <c r="U168" s="22">
        <v>67.023700750637502</v>
      </c>
      <c r="V168" s="1">
        <f t="shared" si="33"/>
        <v>1</v>
      </c>
      <c r="W168" s="1" t="str">
        <f t="shared" si="34"/>
        <v/>
      </c>
      <c r="X168" s="4">
        <f t="shared" si="35"/>
        <v>12</v>
      </c>
      <c r="Y168" s="4" t="str">
        <f t="shared" si="36"/>
        <v>Glesa landsbygdskommuner</v>
      </c>
      <c r="Z168" s="23">
        <v>12</v>
      </c>
      <c r="AA168" s="23" t="s">
        <v>83</v>
      </c>
      <c r="AB168" s="24" t="str">
        <f t="shared" si="43"/>
        <v>Landsbygdskommuner avlägset belägna</v>
      </c>
      <c r="AC168" s="23" t="str">
        <f t="shared" si="44"/>
        <v>Landsbygdskommuner</v>
      </c>
      <c r="AD168" s="25"/>
    </row>
    <row r="169" spans="2:30" x14ac:dyDescent="0.2">
      <c r="B169" s="1">
        <v>1480</v>
      </c>
      <c r="C169" s="1" t="s">
        <v>216</v>
      </c>
      <c r="D169" s="17">
        <v>583056</v>
      </c>
      <c r="E169" s="17">
        <v>562652</v>
      </c>
      <c r="F169" s="18">
        <f t="shared" si="37"/>
        <v>3.4994923300677807</v>
      </c>
      <c r="G169" s="18">
        <f t="shared" si="38"/>
        <v>96.500507669932219</v>
      </c>
      <c r="H169" s="1" t="str">
        <f t="shared" si="39"/>
        <v/>
      </c>
      <c r="I169" s="1">
        <f t="shared" si="40"/>
        <v>1</v>
      </c>
      <c r="J169" s="1">
        <v>1</v>
      </c>
      <c r="K169" s="19">
        <v>1</v>
      </c>
      <c r="L169" s="1" t="str">
        <f t="shared" si="45"/>
        <v/>
      </c>
      <c r="M169" s="4">
        <f t="shared" si="41"/>
        <v>3</v>
      </c>
      <c r="N169" s="4" t="str">
        <f t="shared" si="42"/>
        <v>Storstadskommuner</v>
      </c>
      <c r="O169" s="20">
        <v>3</v>
      </c>
      <c r="P169" s="1">
        <v>1480</v>
      </c>
      <c r="Q169" s="1" t="s">
        <v>216</v>
      </c>
      <c r="R169" s="1">
        <v>579089</v>
      </c>
      <c r="S169" s="21">
        <f t="shared" si="31"/>
        <v>99.319619384758923</v>
      </c>
      <c r="T169" s="21" t="str">
        <f t="shared" si="32"/>
        <v/>
      </c>
      <c r="U169" s="22">
        <v>7.4026150718513026</v>
      </c>
      <c r="V169" s="1" t="str">
        <f t="shared" si="33"/>
        <v/>
      </c>
      <c r="W169" s="1" t="str">
        <f t="shared" si="34"/>
        <v/>
      </c>
      <c r="X169" s="4">
        <f t="shared" si="35"/>
        <v>30</v>
      </c>
      <c r="Y169" s="4" t="str">
        <f t="shared" si="36"/>
        <v>Storstadskommuner</v>
      </c>
      <c r="Z169" s="23">
        <v>30</v>
      </c>
      <c r="AA169" s="23" t="s">
        <v>41</v>
      </c>
      <c r="AB169" s="24" t="str">
        <f t="shared" si="43"/>
        <v>Storstadskommuner</v>
      </c>
      <c r="AC169" s="23" t="str">
        <f t="shared" si="44"/>
        <v>Storstadskommuner</v>
      </c>
      <c r="AD169" s="25"/>
    </row>
    <row r="170" spans="2:30" x14ac:dyDescent="0.2">
      <c r="B170" s="1">
        <v>1481</v>
      </c>
      <c r="C170" s="1" t="s">
        <v>217</v>
      </c>
      <c r="D170" s="17">
        <v>69901</v>
      </c>
      <c r="E170" s="17">
        <v>64815</v>
      </c>
      <c r="F170" s="18">
        <f t="shared" si="37"/>
        <v>7.2760046351268217</v>
      </c>
      <c r="G170" s="18">
        <f t="shared" si="38"/>
        <v>92.723995364873176</v>
      </c>
      <c r="H170" s="1" t="str">
        <f t="shared" si="39"/>
        <v/>
      </c>
      <c r="I170" s="1">
        <f t="shared" si="40"/>
        <v>1</v>
      </c>
      <c r="J170" s="1">
        <v>1</v>
      </c>
      <c r="K170" s="19">
        <v>1</v>
      </c>
      <c r="L170" s="1" t="str">
        <f t="shared" si="45"/>
        <v/>
      </c>
      <c r="M170" s="4">
        <f t="shared" si="41"/>
        <v>3</v>
      </c>
      <c r="N170" s="4" t="str">
        <f t="shared" si="42"/>
        <v>Storstadskommuner</v>
      </c>
      <c r="O170" s="20">
        <v>3</v>
      </c>
      <c r="P170" s="1">
        <v>1481</v>
      </c>
      <c r="Q170" s="1" t="s">
        <v>217</v>
      </c>
      <c r="R170" s="1">
        <v>69901</v>
      </c>
      <c r="S170" s="21">
        <f t="shared" si="31"/>
        <v>100</v>
      </c>
      <c r="T170" s="21" t="str">
        <f t="shared" si="32"/>
        <v/>
      </c>
      <c r="U170" s="22">
        <v>5.4100847388926239</v>
      </c>
      <c r="V170" s="1" t="str">
        <f t="shared" si="33"/>
        <v/>
      </c>
      <c r="W170" s="1" t="str">
        <f t="shared" si="34"/>
        <v/>
      </c>
      <c r="X170" s="4">
        <f t="shared" si="35"/>
        <v>30</v>
      </c>
      <c r="Y170" s="4" t="str">
        <f t="shared" si="36"/>
        <v>Storstadskommuner</v>
      </c>
      <c r="Z170" s="23">
        <v>30</v>
      </c>
      <c r="AA170" s="23" t="s">
        <v>41</v>
      </c>
      <c r="AB170" s="24" t="str">
        <f t="shared" si="43"/>
        <v>Storstadskommuner</v>
      </c>
      <c r="AC170" s="23" t="str">
        <f t="shared" si="44"/>
        <v>Storstadskommuner</v>
      </c>
      <c r="AD170" s="25"/>
    </row>
    <row r="171" spans="2:30" x14ac:dyDescent="0.2">
      <c r="B171" s="1">
        <v>1482</v>
      </c>
      <c r="C171" s="1" t="s">
        <v>218</v>
      </c>
      <c r="D171" s="17">
        <v>47050</v>
      </c>
      <c r="E171" s="17">
        <v>25872</v>
      </c>
      <c r="F171" s="18">
        <f t="shared" si="37"/>
        <v>45.01168969181721</v>
      </c>
      <c r="G171" s="18">
        <f t="shared" si="38"/>
        <v>54.98831030818279</v>
      </c>
      <c r="H171" s="1" t="str">
        <f t="shared" si="39"/>
        <v/>
      </c>
      <c r="I171" s="1" t="str">
        <f t="shared" si="40"/>
        <v/>
      </c>
      <c r="K171" s="19"/>
      <c r="L171" s="1">
        <f t="shared" si="45"/>
        <v>1</v>
      </c>
      <c r="M171" s="4">
        <f t="shared" si="41"/>
        <v>2</v>
      </c>
      <c r="N171" s="4" t="str">
        <f t="shared" si="42"/>
        <v>Blandade kommuner</v>
      </c>
      <c r="O171" s="20">
        <v>2</v>
      </c>
      <c r="P171" s="1">
        <v>1482</v>
      </c>
      <c r="Q171" s="1" t="s">
        <v>218</v>
      </c>
      <c r="R171" s="1">
        <v>46986</v>
      </c>
      <c r="S171" s="21">
        <f t="shared" si="31"/>
        <v>99.86397449521786</v>
      </c>
      <c r="T171" s="21">
        <f t="shared" si="32"/>
        <v>1</v>
      </c>
      <c r="U171" s="22">
        <v>21.270822082846106</v>
      </c>
      <c r="V171" s="1" t="str">
        <f t="shared" si="33"/>
        <v/>
      </c>
      <c r="W171" s="1" t="str">
        <f t="shared" si="34"/>
        <v/>
      </c>
      <c r="X171" s="4">
        <f t="shared" si="35"/>
        <v>21</v>
      </c>
      <c r="Y171" s="4" t="str">
        <f t="shared" si="36"/>
        <v>Täta blandade kommuner</v>
      </c>
      <c r="Z171" s="23">
        <v>21</v>
      </c>
      <c r="AA171" s="23" t="s">
        <v>43</v>
      </c>
      <c r="AB171" s="24" t="str">
        <f t="shared" si="43"/>
        <v>Täta kommuner nära större städer</v>
      </c>
      <c r="AC171" s="23" t="str">
        <f t="shared" si="44"/>
        <v>Täta kommuner</v>
      </c>
      <c r="AD171" s="25"/>
    </row>
    <row r="172" spans="2:30" x14ac:dyDescent="0.2">
      <c r="B172" s="1">
        <v>1484</v>
      </c>
      <c r="C172" s="1" t="s">
        <v>219</v>
      </c>
      <c r="D172" s="17">
        <v>14366</v>
      </c>
      <c r="E172" s="17">
        <v>7462</v>
      </c>
      <c r="F172" s="18">
        <f t="shared" si="37"/>
        <v>48.057914520395379</v>
      </c>
      <c r="G172" s="18">
        <f t="shared" si="38"/>
        <v>51.942085479604629</v>
      </c>
      <c r="H172" s="1" t="str">
        <f t="shared" si="39"/>
        <v/>
      </c>
      <c r="I172" s="1" t="str">
        <f t="shared" si="40"/>
        <v/>
      </c>
      <c r="K172" s="19"/>
      <c r="L172" s="1">
        <f t="shared" si="45"/>
        <v>1</v>
      </c>
      <c r="M172" s="4">
        <f t="shared" si="41"/>
        <v>2</v>
      </c>
      <c r="N172" s="4" t="str">
        <f t="shared" si="42"/>
        <v>Blandade kommuner</v>
      </c>
      <c r="O172" s="20">
        <v>2</v>
      </c>
      <c r="P172" s="1">
        <v>1484</v>
      </c>
      <c r="Q172" s="1" t="s">
        <v>219</v>
      </c>
      <c r="R172" s="1">
        <v>258</v>
      </c>
      <c r="S172" s="21">
        <f t="shared" si="31"/>
        <v>1.7959070026451345</v>
      </c>
      <c r="T172" s="21" t="str">
        <f t="shared" si="32"/>
        <v/>
      </c>
      <c r="U172" s="22">
        <v>56.685918499953587</v>
      </c>
      <c r="V172" s="1" t="str">
        <f t="shared" si="33"/>
        <v/>
      </c>
      <c r="W172" s="1" t="str">
        <f t="shared" si="34"/>
        <v/>
      </c>
      <c r="X172" s="4">
        <f t="shared" si="35"/>
        <v>22</v>
      </c>
      <c r="Y172" s="4" t="str">
        <f t="shared" si="36"/>
        <v>Glesa blandade kommuner</v>
      </c>
      <c r="Z172" s="23">
        <v>22</v>
      </c>
      <c r="AA172" s="23" t="s">
        <v>119</v>
      </c>
      <c r="AB172" s="24" t="str">
        <f t="shared" si="43"/>
        <v>Täta kommuner avlägset belägna</v>
      </c>
      <c r="AC172" s="23" t="str">
        <f t="shared" si="44"/>
        <v>Täta kommuner</v>
      </c>
      <c r="AD172" s="25"/>
    </row>
    <row r="173" spans="2:30" x14ac:dyDescent="0.2">
      <c r="B173" s="1">
        <v>1485</v>
      </c>
      <c r="C173" s="1" t="s">
        <v>220</v>
      </c>
      <c r="D173" s="17">
        <v>56787</v>
      </c>
      <c r="E173" s="17">
        <v>33660</v>
      </c>
      <c r="F173" s="18">
        <f t="shared" si="37"/>
        <v>40.725870357652276</v>
      </c>
      <c r="G173" s="18">
        <f t="shared" si="38"/>
        <v>59.274129642347717</v>
      </c>
      <c r="H173" s="1" t="str">
        <f t="shared" si="39"/>
        <v/>
      </c>
      <c r="I173" s="1" t="str">
        <f t="shared" si="40"/>
        <v/>
      </c>
      <c r="K173" s="19"/>
      <c r="L173" s="1">
        <f t="shared" si="45"/>
        <v>1</v>
      </c>
      <c r="M173" s="4">
        <f t="shared" si="41"/>
        <v>2</v>
      </c>
      <c r="N173" s="4" t="str">
        <f t="shared" si="42"/>
        <v>Blandade kommuner</v>
      </c>
      <c r="O173" s="20">
        <v>2</v>
      </c>
      <c r="P173" s="1">
        <v>1485</v>
      </c>
      <c r="Q173" s="1" t="s">
        <v>220</v>
      </c>
      <c r="R173" s="1">
        <v>56508</v>
      </c>
      <c r="S173" s="21">
        <f t="shared" si="31"/>
        <v>99.50869036927466</v>
      </c>
      <c r="T173" s="21">
        <f t="shared" si="32"/>
        <v>1</v>
      </c>
      <c r="U173" s="22">
        <v>25.492056280486732</v>
      </c>
      <c r="V173" s="1" t="str">
        <f t="shared" si="33"/>
        <v/>
      </c>
      <c r="W173" s="1" t="str">
        <f t="shared" si="34"/>
        <v/>
      </c>
      <c r="X173" s="4">
        <f t="shared" si="35"/>
        <v>21</v>
      </c>
      <c r="Y173" s="4" t="str">
        <f t="shared" si="36"/>
        <v>Täta blandade kommuner</v>
      </c>
      <c r="Z173" s="23">
        <v>21</v>
      </c>
      <c r="AA173" s="23" t="s">
        <v>43</v>
      </c>
      <c r="AB173" s="24" t="str">
        <f t="shared" si="43"/>
        <v>Täta kommuner nära större städer</v>
      </c>
      <c r="AC173" s="23" t="str">
        <f t="shared" si="44"/>
        <v>Täta kommuner</v>
      </c>
      <c r="AD173" s="25"/>
    </row>
    <row r="174" spans="2:30" x14ac:dyDescent="0.2">
      <c r="B174" s="1">
        <v>1486</v>
      </c>
      <c r="C174" s="1" t="s">
        <v>221</v>
      </c>
      <c r="D174" s="17">
        <v>13244</v>
      </c>
      <c r="E174" s="17">
        <v>6887</v>
      </c>
      <c r="F174" s="18">
        <f t="shared" si="37"/>
        <v>47.999093929326484</v>
      </c>
      <c r="G174" s="18">
        <f t="shared" si="38"/>
        <v>52.000906070673516</v>
      </c>
      <c r="H174" s="1" t="str">
        <f t="shared" si="39"/>
        <v/>
      </c>
      <c r="I174" s="1" t="str">
        <f t="shared" si="40"/>
        <v/>
      </c>
      <c r="K174" s="19"/>
      <c r="L174" s="1">
        <f t="shared" si="45"/>
        <v>1</v>
      </c>
      <c r="M174" s="4">
        <f t="shared" si="41"/>
        <v>2</v>
      </c>
      <c r="N174" s="4" t="str">
        <f t="shared" si="42"/>
        <v>Blandade kommuner</v>
      </c>
      <c r="O174" s="20">
        <v>2</v>
      </c>
      <c r="P174" s="1">
        <v>1486</v>
      </c>
      <c r="Q174" s="1" t="s">
        <v>221</v>
      </c>
      <c r="R174" s="1">
        <v>0</v>
      </c>
      <c r="S174" s="21">
        <f t="shared" si="31"/>
        <v>0</v>
      </c>
      <c r="T174" s="21" t="str">
        <f t="shared" si="32"/>
        <v/>
      </c>
      <c r="U174" s="22">
        <v>74.140957634376093</v>
      </c>
      <c r="V174" s="1" t="str">
        <f t="shared" si="33"/>
        <v/>
      </c>
      <c r="W174" s="1" t="str">
        <f t="shared" si="34"/>
        <v/>
      </c>
      <c r="X174" s="4">
        <f t="shared" si="35"/>
        <v>22</v>
      </c>
      <c r="Y174" s="4" t="str">
        <f t="shared" si="36"/>
        <v>Glesa blandade kommuner</v>
      </c>
      <c r="Z174" s="23">
        <v>22</v>
      </c>
      <c r="AA174" s="23" t="s">
        <v>119</v>
      </c>
      <c r="AB174" s="24" t="str">
        <f t="shared" si="43"/>
        <v>Täta kommuner avlägset belägna</v>
      </c>
      <c r="AC174" s="23" t="str">
        <f t="shared" si="44"/>
        <v>Täta kommuner</v>
      </c>
      <c r="AD174" s="25"/>
    </row>
    <row r="175" spans="2:30" x14ac:dyDescent="0.2">
      <c r="B175" s="1">
        <v>1487</v>
      </c>
      <c r="C175" s="1" t="s">
        <v>222</v>
      </c>
      <c r="D175" s="17">
        <v>39624</v>
      </c>
      <c r="E175" s="17">
        <v>23151</v>
      </c>
      <c r="F175" s="18">
        <f t="shared" si="37"/>
        <v>41.573288915808597</v>
      </c>
      <c r="G175" s="18">
        <f t="shared" si="38"/>
        <v>58.426711084191396</v>
      </c>
      <c r="H175" s="1" t="str">
        <f t="shared" si="39"/>
        <v/>
      </c>
      <c r="I175" s="1" t="str">
        <f t="shared" si="40"/>
        <v/>
      </c>
      <c r="K175" s="19"/>
      <c r="L175" s="1">
        <f t="shared" si="45"/>
        <v>1</v>
      </c>
      <c r="M175" s="4">
        <f t="shared" si="41"/>
        <v>2</v>
      </c>
      <c r="N175" s="4" t="str">
        <f t="shared" si="42"/>
        <v>Blandade kommuner</v>
      </c>
      <c r="O175" s="20">
        <v>2</v>
      </c>
      <c r="P175" s="1">
        <v>1487</v>
      </c>
      <c r="Q175" s="1" t="s">
        <v>222</v>
      </c>
      <c r="R175" s="1">
        <v>39624</v>
      </c>
      <c r="S175" s="21">
        <f t="shared" si="31"/>
        <v>100</v>
      </c>
      <c r="T175" s="21">
        <f t="shared" si="32"/>
        <v>1</v>
      </c>
      <c r="U175" s="22">
        <v>14.909395820714717</v>
      </c>
      <c r="V175" s="1" t="str">
        <f t="shared" si="33"/>
        <v/>
      </c>
      <c r="W175" s="1" t="str">
        <f t="shared" si="34"/>
        <v/>
      </c>
      <c r="X175" s="4">
        <f t="shared" si="35"/>
        <v>21</v>
      </c>
      <c r="Y175" s="4" t="str">
        <f t="shared" si="36"/>
        <v>Täta blandade kommuner</v>
      </c>
      <c r="Z175" s="23">
        <v>21</v>
      </c>
      <c r="AA175" s="23" t="s">
        <v>43</v>
      </c>
      <c r="AB175" s="24" t="str">
        <f t="shared" si="43"/>
        <v>Täta kommuner nära större städer</v>
      </c>
      <c r="AC175" s="23" t="str">
        <f t="shared" si="44"/>
        <v>Täta kommuner</v>
      </c>
      <c r="AD175" s="25"/>
    </row>
    <row r="176" spans="2:30" x14ac:dyDescent="0.2">
      <c r="B176" s="1">
        <v>1488</v>
      </c>
      <c r="C176" s="1" t="s">
        <v>223</v>
      </c>
      <c r="D176" s="17">
        <v>59249</v>
      </c>
      <c r="E176" s="17">
        <v>46768</v>
      </c>
      <c r="F176" s="18">
        <f t="shared" si="37"/>
        <v>21.065334436024237</v>
      </c>
      <c r="G176" s="18">
        <f t="shared" si="38"/>
        <v>78.934665563975756</v>
      </c>
      <c r="H176" s="1" t="str">
        <f t="shared" si="39"/>
        <v/>
      </c>
      <c r="I176" s="1" t="str">
        <f t="shared" si="40"/>
        <v/>
      </c>
      <c r="K176" s="19"/>
      <c r="L176" s="1">
        <f t="shared" si="45"/>
        <v>1</v>
      </c>
      <c r="M176" s="4">
        <f t="shared" si="41"/>
        <v>2</v>
      </c>
      <c r="N176" s="4" t="str">
        <f t="shared" si="42"/>
        <v>Blandade kommuner</v>
      </c>
      <c r="O176" s="20">
        <v>2</v>
      </c>
      <c r="P176" s="1">
        <v>1488</v>
      </c>
      <c r="Q176" s="1" t="s">
        <v>223</v>
      </c>
      <c r="R176" s="1">
        <v>59249</v>
      </c>
      <c r="S176" s="21">
        <f t="shared" si="31"/>
        <v>100</v>
      </c>
      <c r="T176" s="21">
        <f t="shared" si="32"/>
        <v>1</v>
      </c>
      <c r="U176" s="22">
        <v>4.3362982216296198</v>
      </c>
      <c r="V176" s="1" t="str">
        <f t="shared" si="33"/>
        <v/>
      </c>
      <c r="W176" s="1" t="str">
        <f t="shared" si="34"/>
        <v/>
      </c>
      <c r="X176" s="4">
        <f t="shared" si="35"/>
        <v>21</v>
      </c>
      <c r="Y176" s="4" t="str">
        <f t="shared" si="36"/>
        <v>Täta blandade kommuner</v>
      </c>
      <c r="Z176" s="23">
        <v>21</v>
      </c>
      <c r="AA176" s="23" t="s">
        <v>43</v>
      </c>
      <c r="AB176" s="24" t="str">
        <f t="shared" si="43"/>
        <v>Täta kommuner nära större städer</v>
      </c>
      <c r="AC176" s="23" t="str">
        <f t="shared" si="44"/>
        <v>Täta kommuner</v>
      </c>
      <c r="AD176" s="25"/>
    </row>
    <row r="177" spans="2:30" x14ac:dyDescent="0.2">
      <c r="B177" s="1">
        <v>1489</v>
      </c>
      <c r="C177" s="1" t="s">
        <v>224</v>
      </c>
      <c r="D177" s="17">
        <v>41602</v>
      </c>
      <c r="E177" s="17">
        <v>26383</v>
      </c>
      <c r="F177" s="18">
        <f t="shared" si="37"/>
        <v>36.582375847315035</v>
      </c>
      <c r="G177" s="18">
        <f t="shared" si="38"/>
        <v>63.417624152684972</v>
      </c>
      <c r="H177" s="1" t="str">
        <f t="shared" si="39"/>
        <v/>
      </c>
      <c r="I177" s="1" t="str">
        <f t="shared" si="40"/>
        <v/>
      </c>
      <c r="K177" s="19"/>
      <c r="L177" s="1">
        <f t="shared" si="45"/>
        <v>1</v>
      </c>
      <c r="M177" s="4">
        <f t="shared" si="41"/>
        <v>2</v>
      </c>
      <c r="N177" s="4" t="str">
        <f t="shared" si="42"/>
        <v>Blandade kommuner</v>
      </c>
      <c r="O177" s="20">
        <v>2</v>
      </c>
      <c r="P177" s="1">
        <v>1489</v>
      </c>
      <c r="Q177" s="1" t="s">
        <v>224</v>
      </c>
      <c r="R177" s="1">
        <v>41600</v>
      </c>
      <c r="S177" s="21">
        <f t="shared" si="31"/>
        <v>99.995192538820248</v>
      </c>
      <c r="T177" s="21">
        <f t="shared" si="32"/>
        <v>1</v>
      </c>
      <c r="U177" s="22">
        <v>26.078159455128208</v>
      </c>
      <c r="V177" s="1" t="str">
        <f t="shared" si="33"/>
        <v/>
      </c>
      <c r="W177" s="1" t="str">
        <f t="shared" si="34"/>
        <v/>
      </c>
      <c r="X177" s="4">
        <f t="shared" si="35"/>
        <v>21</v>
      </c>
      <c r="Y177" s="4" t="str">
        <f t="shared" si="36"/>
        <v>Täta blandade kommuner</v>
      </c>
      <c r="Z177" s="23">
        <v>21</v>
      </c>
      <c r="AA177" s="23" t="s">
        <v>43</v>
      </c>
      <c r="AB177" s="24" t="str">
        <f t="shared" si="43"/>
        <v>Täta kommuner nära större städer</v>
      </c>
      <c r="AC177" s="23" t="str">
        <f t="shared" si="44"/>
        <v>Täta kommuner</v>
      </c>
      <c r="AD177" s="25"/>
    </row>
    <row r="178" spans="2:30" x14ac:dyDescent="0.2">
      <c r="B178" s="1">
        <v>1490</v>
      </c>
      <c r="C178" s="1" t="s">
        <v>225</v>
      </c>
      <c r="D178" s="17">
        <v>113714</v>
      </c>
      <c r="E178" s="17">
        <v>77811</v>
      </c>
      <c r="F178" s="18">
        <f t="shared" si="37"/>
        <v>31.573069279068537</v>
      </c>
      <c r="G178" s="18">
        <f t="shared" si="38"/>
        <v>68.426930720931452</v>
      </c>
      <c r="H178" s="1" t="str">
        <f t="shared" si="39"/>
        <v/>
      </c>
      <c r="I178" s="1" t="str">
        <f t="shared" si="40"/>
        <v/>
      </c>
      <c r="K178" s="19"/>
      <c r="L178" s="1">
        <f t="shared" si="45"/>
        <v>1</v>
      </c>
      <c r="M178" s="4">
        <f t="shared" si="41"/>
        <v>2</v>
      </c>
      <c r="N178" s="4" t="str">
        <f t="shared" si="42"/>
        <v>Blandade kommuner</v>
      </c>
      <c r="O178" s="20">
        <v>2</v>
      </c>
      <c r="P178" s="1">
        <v>1490</v>
      </c>
      <c r="Q178" s="1" t="s">
        <v>225</v>
      </c>
      <c r="R178" s="1">
        <v>113714</v>
      </c>
      <c r="S178" s="21">
        <f t="shared" si="31"/>
        <v>100</v>
      </c>
      <c r="T178" s="21">
        <f t="shared" si="32"/>
        <v>1</v>
      </c>
      <c r="U178" s="22">
        <v>6.2177103669439706</v>
      </c>
      <c r="V178" s="1" t="str">
        <f t="shared" si="33"/>
        <v/>
      </c>
      <c r="W178" s="1" t="str">
        <f t="shared" si="34"/>
        <v/>
      </c>
      <c r="X178" s="4">
        <f t="shared" si="35"/>
        <v>21</v>
      </c>
      <c r="Y178" s="4" t="str">
        <f t="shared" si="36"/>
        <v>Täta blandade kommuner</v>
      </c>
      <c r="Z178" s="23">
        <v>21</v>
      </c>
      <c r="AA178" s="23" t="s">
        <v>43</v>
      </c>
      <c r="AB178" s="24" t="str">
        <f t="shared" si="43"/>
        <v>Täta kommuner nära större städer</v>
      </c>
      <c r="AC178" s="23" t="str">
        <f t="shared" si="44"/>
        <v>Täta kommuner</v>
      </c>
      <c r="AD178" s="25"/>
    </row>
    <row r="179" spans="2:30" x14ac:dyDescent="0.2">
      <c r="B179" s="1">
        <v>1491</v>
      </c>
      <c r="C179" s="1" t="s">
        <v>226</v>
      </c>
      <c r="D179" s="17">
        <v>24704</v>
      </c>
      <c r="E179" s="17">
        <v>10509</v>
      </c>
      <c r="F179" s="18">
        <f t="shared" si="37"/>
        <v>57.460330310880828</v>
      </c>
      <c r="G179" s="18">
        <f t="shared" si="38"/>
        <v>42.539669689119172</v>
      </c>
      <c r="H179" s="1">
        <f t="shared" si="39"/>
        <v>1</v>
      </c>
      <c r="I179" s="1" t="str">
        <f t="shared" si="40"/>
        <v/>
      </c>
      <c r="K179" s="19"/>
      <c r="L179" s="1" t="str">
        <f t="shared" si="45"/>
        <v/>
      </c>
      <c r="M179" s="4">
        <f t="shared" si="41"/>
        <v>1</v>
      </c>
      <c r="N179" s="4" t="str">
        <f t="shared" si="42"/>
        <v>Landsbygdskommuner</v>
      </c>
      <c r="O179" s="20">
        <v>1</v>
      </c>
      <c r="P179" s="1">
        <v>1491</v>
      </c>
      <c r="Q179" s="1" t="s">
        <v>226</v>
      </c>
      <c r="R179" s="1">
        <v>24704</v>
      </c>
      <c r="S179" s="21">
        <f t="shared" si="31"/>
        <v>100</v>
      </c>
      <c r="T179" s="21">
        <f t="shared" si="32"/>
        <v>1</v>
      </c>
      <c r="U179" s="22">
        <v>25.831000377806564</v>
      </c>
      <c r="V179" s="1" t="str">
        <f t="shared" si="33"/>
        <v/>
      </c>
      <c r="W179" s="1" t="str">
        <f t="shared" si="34"/>
        <v/>
      </c>
      <c r="X179" s="4">
        <f t="shared" si="35"/>
        <v>11</v>
      </c>
      <c r="Y179" s="4" t="str">
        <f t="shared" si="36"/>
        <v>Tätortsnära landsbygdskommuner</v>
      </c>
      <c r="Z179" s="23">
        <v>11</v>
      </c>
      <c r="AA179" s="23" t="s">
        <v>51</v>
      </c>
      <c r="AB179" s="24" t="str">
        <f t="shared" si="43"/>
        <v>Landsbygdskommuner nära större städer</v>
      </c>
      <c r="AC179" s="23" t="str">
        <f t="shared" si="44"/>
        <v>Landsbygdskommuner</v>
      </c>
      <c r="AD179" s="25"/>
    </row>
    <row r="180" spans="2:30" x14ac:dyDescent="0.2">
      <c r="B180" s="1">
        <v>1492</v>
      </c>
      <c r="C180" s="1" t="s">
        <v>227</v>
      </c>
      <c r="D180" s="17">
        <v>12441</v>
      </c>
      <c r="E180" s="17">
        <v>8760</v>
      </c>
      <c r="F180" s="18">
        <f t="shared" si="37"/>
        <v>29.587653725584762</v>
      </c>
      <c r="G180" s="18">
        <f t="shared" si="38"/>
        <v>70.412346274415242</v>
      </c>
      <c r="H180" s="1" t="str">
        <f t="shared" si="39"/>
        <v/>
      </c>
      <c r="I180" s="1" t="str">
        <f t="shared" si="40"/>
        <v/>
      </c>
      <c r="K180" s="19"/>
      <c r="L180" s="1">
        <f t="shared" si="45"/>
        <v>1</v>
      </c>
      <c r="M180" s="4">
        <f t="shared" si="41"/>
        <v>2</v>
      </c>
      <c r="N180" s="4" t="str">
        <f t="shared" si="42"/>
        <v>Blandade kommuner</v>
      </c>
      <c r="O180" s="20">
        <v>2</v>
      </c>
      <c r="P180" s="1">
        <v>1492</v>
      </c>
      <c r="Q180" s="1" t="s">
        <v>227</v>
      </c>
      <c r="R180" s="1">
        <v>4</v>
      </c>
      <c r="S180" s="21">
        <f t="shared" si="31"/>
        <v>3.2151756289687319E-2</v>
      </c>
      <c r="T180" s="21" t="str">
        <f t="shared" si="32"/>
        <v/>
      </c>
      <c r="U180" s="22">
        <v>52.210410470755299</v>
      </c>
      <c r="V180" s="1" t="str">
        <f t="shared" si="33"/>
        <v/>
      </c>
      <c r="W180" s="1" t="str">
        <f t="shared" si="34"/>
        <v/>
      </c>
      <c r="X180" s="4">
        <f t="shared" si="35"/>
        <v>22</v>
      </c>
      <c r="Y180" s="4" t="str">
        <f t="shared" si="36"/>
        <v>Glesa blandade kommuner</v>
      </c>
      <c r="Z180" s="23">
        <v>22</v>
      </c>
      <c r="AA180" s="23" t="s">
        <v>119</v>
      </c>
      <c r="AB180" s="24" t="str">
        <f t="shared" si="43"/>
        <v>Täta kommuner avlägset belägna</v>
      </c>
      <c r="AC180" s="23" t="str">
        <f t="shared" si="44"/>
        <v>Täta kommuner</v>
      </c>
      <c r="AD180" s="25"/>
    </row>
    <row r="181" spans="2:30" x14ac:dyDescent="0.2">
      <c r="B181" s="1">
        <v>1493</v>
      </c>
      <c r="C181" s="1" t="s">
        <v>228</v>
      </c>
      <c r="D181" s="17">
        <v>24513</v>
      </c>
      <c r="E181" s="17">
        <v>15623</v>
      </c>
      <c r="F181" s="18">
        <f t="shared" si="37"/>
        <v>36.266470852200868</v>
      </c>
      <c r="G181" s="18">
        <f t="shared" si="38"/>
        <v>63.733529147799132</v>
      </c>
      <c r="H181" s="1" t="str">
        <f t="shared" si="39"/>
        <v/>
      </c>
      <c r="I181" s="1" t="str">
        <f t="shared" si="40"/>
        <v/>
      </c>
      <c r="K181" s="19"/>
      <c r="L181" s="1">
        <f t="shared" si="45"/>
        <v>1</v>
      </c>
      <c r="M181" s="4">
        <f t="shared" si="41"/>
        <v>2</v>
      </c>
      <c r="N181" s="4" t="str">
        <f t="shared" si="42"/>
        <v>Blandade kommuner</v>
      </c>
      <c r="O181" s="20">
        <v>2</v>
      </c>
      <c r="P181" s="1">
        <v>1493</v>
      </c>
      <c r="Q181" s="1" t="s">
        <v>228</v>
      </c>
      <c r="R181" s="1">
        <v>0</v>
      </c>
      <c r="S181" s="21">
        <f t="shared" si="31"/>
        <v>0</v>
      </c>
      <c r="T181" s="21" t="str">
        <f t="shared" si="32"/>
        <v/>
      </c>
      <c r="U181" s="22">
        <v>70.879926977522118</v>
      </c>
      <c r="V181" s="1" t="str">
        <f t="shared" si="33"/>
        <v/>
      </c>
      <c r="W181" s="1" t="str">
        <f t="shared" si="34"/>
        <v/>
      </c>
      <c r="X181" s="4">
        <f t="shared" si="35"/>
        <v>22</v>
      </c>
      <c r="Y181" s="4" t="str">
        <f t="shared" si="36"/>
        <v>Glesa blandade kommuner</v>
      </c>
      <c r="Z181" s="23">
        <v>22</v>
      </c>
      <c r="AA181" s="23" t="s">
        <v>119</v>
      </c>
      <c r="AB181" s="24" t="str">
        <f t="shared" si="43"/>
        <v>Täta kommuner avlägset belägna</v>
      </c>
      <c r="AC181" s="23" t="str">
        <f t="shared" si="44"/>
        <v>Täta kommuner</v>
      </c>
      <c r="AD181" s="25"/>
    </row>
    <row r="182" spans="2:30" x14ac:dyDescent="0.2">
      <c r="B182" s="1">
        <v>1494</v>
      </c>
      <c r="C182" s="1" t="s">
        <v>229</v>
      </c>
      <c r="D182" s="17">
        <v>40328</v>
      </c>
      <c r="E182" s="17">
        <v>26946</v>
      </c>
      <c r="F182" s="18">
        <f t="shared" si="37"/>
        <v>33.182900218210669</v>
      </c>
      <c r="G182" s="18">
        <f t="shared" si="38"/>
        <v>66.817099781789324</v>
      </c>
      <c r="H182" s="1" t="str">
        <f t="shared" si="39"/>
        <v/>
      </c>
      <c r="I182" s="1" t="str">
        <f t="shared" si="40"/>
        <v/>
      </c>
      <c r="K182" s="19"/>
      <c r="L182" s="1">
        <f t="shared" si="45"/>
        <v>1</v>
      </c>
      <c r="M182" s="4">
        <f t="shared" si="41"/>
        <v>2</v>
      </c>
      <c r="N182" s="4" t="str">
        <f t="shared" si="42"/>
        <v>Blandade kommuner</v>
      </c>
      <c r="O182" s="20">
        <v>2</v>
      </c>
      <c r="P182" s="1">
        <v>1494</v>
      </c>
      <c r="Q182" s="1" t="s">
        <v>229</v>
      </c>
      <c r="R182" s="1">
        <v>16386</v>
      </c>
      <c r="S182" s="21">
        <f t="shared" si="31"/>
        <v>40.631819083515175</v>
      </c>
      <c r="T182" s="21" t="str">
        <f t="shared" si="32"/>
        <v/>
      </c>
      <c r="U182" s="22">
        <v>45.611835449315613</v>
      </c>
      <c r="V182" s="1" t="str">
        <f t="shared" si="33"/>
        <v/>
      </c>
      <c r="W182" s="1" t="str">
        <f t="shared" si="34"/>
        <v/>
      </c>
      <c r="X182" s="4">
        <f t="shared" si="35"/>
        <v>22</v>
      </c>
      <c r="Y182" s="4" t="str">
        <f t="shared" si="36"/>
        <v>Glesa blandade kommuner</v>
      </c>
      <c r="Z182" s="23">
        <v>21</v>
      </c>
      <c r="AA182" s="23" t="s">
        <v>43</v>
      </c>
      <c r="AB182" s="24" t="str">
        <f t="shared" si="43"/>
        <v>Täta kommuner avlägset belägna</v>
      </c>
      <c r="AC182" s="23" t="str">
        <f t="shared" si="44"/>
        <v>Täta kommuner</v>
      </c>
      <c r="AD182" s="25"/>
    </row>
    <row r="183" spans="2:30" x14ac:dyDescent="0.2">
      <c r="B183" s="1">
        <v>1495</v>
      </c>
      <c r="C183" s="1" t="s">
        <v>230</v>
      </c>
      <c r="D183" s="17">
        <v>18695</v>
      </c>
      <c r="E183" s="17">
        <v>11085</v>
      </c>
      <c r="F183" s="18">
        <f t="shared" si="37"/>
        <v>40.706071142016583</v>
      </c>
      <c r="G183" s="18">
        <f t="shared" si="38"/>
        <v>59.293928857983417</v>
      </c>
      <c r="H183" s="1" t="str">
        <f t="shared" si="39"/>
        <v/>
      </c>
      <c r="I183" s="1" t="str">
        <f t="shared" si="40"/>
        <v/>
      </c>
      <c r="K183" s="19"/>
      <c r="L183" s="1">
        <f t="shared" si="45"/>
        <v>1</v>
      </c>
      <c r="M183" s="4">
        <f t="shared" si="41"/>
        <v>2</v>
      </c>
      <c r="N183" s="4" t="str">
        <f t="shared" si="42"/>
        <v>Blandade kommuner</v>
      </c>
      <c r="O183" s="20">
        <v>2</v>
      </c>
      <c r="P183" s="1">
        <v>1495</v>
      </c>
      <c r="Q183" s="1" t="s">
        <v>230</v>
      </c>
      <c r="R183" s="1">
        <v>0</v>
      </c>
      <c r="S183" s="21">
        <f t="shared" si="31"/>
        <v>0</v>
      </c>
      <c r="T183" s="21" t="str">
        <f t="shared" si="32"/>
        <v/>
      </c>
      <c r="U183" s="22">
        <v>56.207393242399931</v>
      </c>
      <c r="V183" s="1" t="str">
        <f t="shared" si="33"/>
        <v/>
      </c>
      <c r="W183" s="1" t="str">
        <f t="shared" si="34"/>
        <v/>
      </c>
      <c r="X183" s="4">
        <f t="shared" si="35"/>
        <v>22</v>
      </c>
      <c r="Y183" s="4" t="str">
        <f t="shared" si="36"/>
        <v>Glesa blandade kommuner</v>
      </c>
      <c r="Z183" s="23">
        <v>22</v>
      </c>
      <c r="AA183" s="23" t="s">
        <v>119</v>
      </c>
      <c r="AB183" s="24" t="str">
        <f t="shared" si="43"/>
        <v>Täta kommuner avlägset belägna</v>
      </c>
      <c r="AC183" s="23" t="str">
        <f t="shared" si="44"/>
        <v>Täta kommuner</v>
      </c>
      <c r="AD183" s="25"/>
    </row>
    <row r="184" spans="2:30" x14ac:dyDescent="0.2">
      <c r="B184" s="1">
        <v>1496</v>
      </c>
      <c r="C184" s="1" t="s">
        <v>231</v>
      </c>
      <c r="D184" s="17">
        <v>56791</v>
      </c>
      <c r="E184" s="17">
        <v>37946</v>
      </c>
      <c r="F184" s="18">
        <f t="shared" si="37"/>
        <v>33.183074782976178</v>
      </c>
      <c r="G184" s="18">
        <f t="shared" si="38"/>
        <v>66.816925217023822</v>
      </c>
      <c r="H184" s="1" t="str">
        <f t="shared" si="39"/>
        <v/>
      </c>
      <c r="I184" s="1" t="str">
        <f t="shared" si="40"/>
        <v/>
      </c>
      <c r="K184" s="19"/>
      <c r="L184" s="1">
        <f t="shared" si="45"/>
        <v>1</v>
      </c>
      <c r="M184" s="4">
        <f t="shared" si="41"/>
        <v>2</v>
      </c>
      <c r="N184" s="4" t="str">
        <f t="shared" si="42"/>
        <v>Blandade kommuner</v>
      </c>
      <c r="O184" s="20">
        <v>2</v>
      </c>
      <c r="P184" s="1">
        <v>1496</v>
      </c>
      <c r="Q184" s="1" t="s">
        <v>231</v>
      </c>
      <c r="R184" s="1">
        <v>0</v>
      </c>
      <c r="S184" s="21">
        <f t="shared" si="31"/>
        <v>0</v>
      </c>
      <c r="T184" s="21" t="str">
        <f t="shared" si="32"/>
        <v/>
      </c>
      <c r="U184" s="22">
        <v>64.789805603000474</v>
      </c>
      <c r="V184" s="1" t="str">
        <f t="shared" si="33"/>
        <v/>
      </c>
      <c r="W184" s="1" t="str">
        <f t="shared" si="34"/>
        <v/>
      </c>
      <c r="X184" s="4">
        <f t="shared" si="35"/>
        <v>22</v>
      </c>
      <c r="Y184" s="4" t="str">
        <f t="shared" si="36"/>
        <v>Glesa blandade kommuner</v>
      </c>
      <c r="Z184" s="23">
        <v>22</v>
      </c>
      <c r="AA184" s="23" t="s">
        <v>119</v>
      </c>
      <c r="AB184" s="24" t="str">
        <f t="shared" si="43"/>
        <v>Täta kommuner avlägset belägna</v>
      </c>
      <c r="AC184" s="23" t="str">
        <f t="shared" si="44"/>
        <v>Täta kommuner</v>
      </c>
      <c r="AD184" s="25"/>
    </row>
    <row r="185" spans="2:30" x14ac:dyDescent="0.2">
      <c r="B185" s="1">
        <v>1497</v>
      </c>
      <c r="C185" s="1" t="s">
        <v>232</v>
      </c>
      <c r="D185" s="17">
        <v>9229</v>
      </c>
      <c r="E185" s="17">
        <v>5782</v>
      </c>
      <c r="F185" s="18">
        <f t="shared" si="37"/>
        <v>37.349658684581208</v>
      </c>
      <c r="G185" s="18">
        <f t="shared" si="38"/>
        <v>62.650341315418792</v>
      </c>
      <c r="H185" s="1" t="str">
        <f t="shared" si="39"/>
        <v/>
      </c>
      <c r="I185" s="1" t="str">
        <f t="shared" si="40"/>
        <v/>
      </c>
      <c r="K185" s="19"/>
      <c r="L185" s="1">
        <f t="shared" si="45"/>
        <v>1</v>
      </c>
      <c r="M185" s="4">
        <f t="shared" si="41"/>
        <v>2</v>
      </c>
      <c r="N185" s="4" t="str">
        <f t="shared" si="42"/>
        <v>Blandade kommuner</v>
      </c>
      <c r="O185" s="20">
        <v>2</v>
      </c>
      <c r="P185" s="1">
        <v>1497</v>
      </c>
      <c r="Q185" s="1" t="s">
        <v>232</v>
      </c>
      <c r="R185" s="1">
        <v>705</v>
      </c>
      <c r="S185" s="21">
        <f t="shared" si="31"/>
        <v>7.6389641347925012</v>
      </c>
      <c r="T185" s="21" t="str">
        <f t="shared" si="32"/>
        <v/>
      </c>
      <c r="U185" s="22">
        <v>49.669715028713838</v>
      </c>
      <c r="V185" s="1" t="str">
        <f t="shared" si="33"/>
        <v/>
      </c>
      <c r="W185" s="1" t="str">
        <f t="shared" si="34"/>
        <v/>
      </c>
      <c r="X185" s="4">
        <f t="shared" si="35"/>
        <v>22</v>
      </c>
      <c r="Y185" s="4" t="str">
        <f t="shared" si="36"/>
        <v>Glesa blandade kommuner</v>
      </c>
      <c r="Z185" s="23">
        <v>22</v>
      </c>
      <c r="AA185" s="23" t="s">
        <v>119</v>
      </c>
      <c r="AB185" s="24" t="str">
        <f t="shared" si="43"/>
        <v>Täta kommuner avlägset belägna</v>
      </c>
      <c r="AC185" s="23" t="str">
        <f t="shared" si="44"/>
        <v>Täta kommuner</v>
      </c>
      <c r="AD185" s="25"/>
    </row>
    <row r="186" spans="2:30" x14ac:dyDescent="0.2">
      <c r="B186" s="1">
        <v>1498</v>
      </c>
      <c r="C186" s="1" t="s">
        <v>233</v>
      </c>
      <c r="D186" s="17">
        <v>12790</v>
      </c>
      <c r="E186" s="17">
        <v>7810</v>
      </c>
      <c r="F186" s="18">
        <f t="shared" si="37"/>
        <v>38.93666927286943</v>
      </c>
      <c r="G186" s="18">
        <f t="shared" si="38"/>
        <v>61.06333072713057</v>
      </c>
      <c r="H186" s="1" t="str">
        <f t="shared" si="39"/>
        <v/>
      </c>
      <c r="I186" s="1" t="str">
        <f t="shared" si="40"/>
        <v/>
      </c>
      <c r="K186" s="19"/>
      <c r="L186" s="1">
        <f t="shared" si="45"/>
        <v>1</v>
      </c>
      <c r="M186" s="4">
        <f t="shared" si="41"/>
        <v>2</v>
      </c>
      <c r="N186" s="4" t="str">
        <f t="shared" si="42"/>
        <v>Blandade kommuner</v>
      </c>
      <c r="O186" s="20">
        <v>2</v>
      </c>
      <c r="P186" s="1">
        <v>1498</v>
      </c>
      <c r="Q186" s="1" t="s">
        <v>233</v>
      </c>
      <c r="R186" s="1">
        <v>5802</v>
      </c>
      <c r="S186" s="21">
        <f t="shared" si="31"/>
        <v>45.363565285379202</v>
      </c>
      <c r="T186" s="21" t="str">
        <f t="shared" si="32"/>
        <v/>
      </c>
      <c r="U186" s="22">
        <v>44.391618451915555</v>
      </c>
      <c r="V186" s="1" t="str">
        <f t="shared" si="33"/>
        <v/>
      </c>
      <c r="W186" s="1" t="str">
        <f t="shared" si="34"/>
        <v/>
      </c>
      <c r="X186" s="4">
        <f t="shared" si="35"/>
        <v>22</v>
      </c>
      <c r="Y186" s="4" t="str">
        <f t="shared" si="36"/>
        <v>Glesa blandade kommuner</v>
      </c>
      <c r="Z186" s="23">
        <v>22</v>
      </c>
      <c r="AA186" s="23" t="s">
        <v>119</v>
      </c>
      <c r="AB186" s="24" t="str">
        <f t="shared" si="43"/>
        <v>Täta kommuner avlägset belägna</v>
      </c>
      <c r="AC186" s="23" t="str">
        <f t="shared" si="44"/>
        <v>Täta kommuner</v>
      </c>
      <c r="AD186" s="25"/>
    </row>
    <row r="187" spans="2:30" x14ac:dyDescent="0.2">
      <c r="B187" s="1">
        <v>1499</v>
      </c>
      <c r="C187" s="1" t="s">
        <v>234</v>
      </c>
      <c r="D187" s="17">
        <v>33238</v>
      </c>
      <c r="E187" s="17">
        <v>17167</v>
      </c>
      <c r="F187" s="18">
        <f t="shared" si="37"/>
        <v>48.35128467416812</v>
      </c>
      <c r="G187" s="18">
        <f t="shared" si="38"/>
        <v>51.648715325831887</v>
      </c>
      <c r="H187" s="1" t="str">
        <f t="shared" si="39"/>
        <v/>
      </c>
      <c r="I187" s="1" t="str">
        <f t="shared" si="40"/>
        <v/>
      </c>
      <c r="K187" s="19"/>
      <c r="L187" s="1">
        <f t="shared" si="45"/>
        <v>1</v>
      </c>
      <c r="M187" s="4">
        <f t="shared" si="41"/>
        <v>2</v>
      </c>
      <c r="N187" s="4" t="str">
        <f t="shared" si="42"/>
        <v>Blandade kommuner</v>
      </c>
      <c r="O187" s="20">
        <v>2</v>
      </c>
      <c r="P187" s="1">
        <v>1499</v>
      </c>
      <c r="Q187" s="1" t="s">
        <v>234</v>
      </c>
      <c r="R187" s="1">
        <v>2307</v>
      </c>
      <c r="S187" s="21">
        <f t="shared" si="31"/>
        <v>6.9408508333834771</v>
      </c>
      <c r="T187" s="21" t="str">
        <f t="shared" si="32"/>
        <v/>
      </c>
      <c r="U187" s="22">
        <v>51.256487052971494</v>
      </c>
      <c r="V187" s="1" t="str">
        <f t="shared" si="33"/>
        <v/>
      </c>
      <c r="W187" s="1" t="str">
        <f t="shared" si="34"/>
        <v/>
      </c>
      <c r="X187" s="4">
        <f t="shared" si="35"/>
        <v>22</v>
      </c>
      <c r="Y187" s="4" t="str">
        <f t="shared" si="36"/>
        <v>Glesa blandade kommuner</v>
      </c>
      <c r="Z187" s="23">
        <v>22</v>
      </c>
      <c r="AA187" s="23" t="s">
        <v>119</v>
      </c>
      <c r="AB187" s="24" t="str">
        <f t="shared" si="43"/>
        <v>Täta kommuner avlägset belägna</v>
      </c>
      <c r="AC187" s="23" t="str">
        <f t="shared" si="44"/>
        <v>Täta kommuner</v>
      </c>
      <c r="AD187" s="25"/>
    </row>
    <row r="188" spans="2:30" x14ac:dyDescent="0.2">
      <c r="B188" s="1">
        <v>1715</v>
      </c>
      <c r="C188" s="1" t="s">
        <v>235</v>
      </c>
      <c r="D188" s="17">
        <v>12115</v>
      </c>
      <c r="E188" s="17">
        <v>7565</v>
      </c>
      <c r="F188" s="18">
        <f t="shared" si="37"/>
        <v>37.556747833264545</v>
      </c>
      <c r="G188" s="18">
        <f t="shared" si="38"/>
        <v>62.443252166735455</v>
      </c>
      <c r="H188" s="1" t="str">
        <f t="shared" si="39"/>
        <v/>
      </c>
      <c r="I188" s="1" t="str">
        <f t="shared" si="40"/>
        <v/>
      </c>
      <c r="K188" s="19"/>
      <c r="L188" s="1">
        <f t="shared" si="45"/>
        <v>1</v>
      </c>
      <c r="M188" s="4">
        <f t="shared" si="41"/>
        <v>2</v>
      </c>
      <c r="N188" s="4" t="str">
        <f t="shared" si="42"/>
        <v>Blandade kommuner</v>
      </c>
      <c r="O188" s="20">
        <v>2</v>
      </c>
      <c r="P188" s="1">
        <v>1715</v>
      </c>
      <c r="Q188" s="1" t="s">
        <v>235</v>
      </c>
      <c r="R188" s="1">
        <v>12115</v>
      </c>
      <c r="S188" s="21">
        <f t="shared" si="31"/>
        <v>100</v>
      </c>
      <c r="T188" s="21">
        <f t="shared" si="32"/>
        <v>1</v>
      </c>
      <c r="U188" s="22">
        <v>18.392521667354519</v>
      </c>
      <c r="V188" s="1" t="str">
        <f t="shared" si="33"/>
        <v/>
      </c>
      <c r="W188" s="1" t="str">
        <f t="shared" si="34"/>
        <v/>
      </c>
      <c r="X188" s="4">
        <f t="shared" si="35"/>
        <v>21</v>
      </c>
      <c r="Y188" s="4" t="str">
        <f t="shared" si="36"/>
        <v>Täta blandade kommuner</v>
      </c>
      <c r="Z188" s="23">
        <v>21</v>
      </c>
      <c r="AA188" s="23" t="s">
        <v>43</v>
      </c>
      <c r="AB188" s="24" t="str">
        <f t="shared" si="43"/>
        <v>Täta kommuner nära större städer</v>
      </c>
      <c r="AC188" s="23" t="str">
        <f t="shared" si="44"/>
        <v>Täta kommuner</v>
      </c>
      <c r="AD188" s="25"/>
    </row>
    <row r="189" spans="2:30" x14ac:dyDescent="0.2">
      <c r="B189" s="1">
        <v>1730</v>
      </c>
      <c r="C189" s="1" t="s">
        <v>236</v>
      </c>
      <c r="D189" s="17">
        <v>8550</v>
      </c>
      <c r="E189" s="17"/>
      <c r="F189" s="18">
        <f t="shared" si="37"/>
        <v>100</v>
      </c>
      <c r="G189" s="18">
        <f t="shared" si="38"/>
        <v>0</v>
      </c>
      <c r="H189" s="1">
        <f t="shared" si="39"/>
        <v>1</v>
      </c>
      <c r="I189" s="1" t="str">
        <f t="shared" si="40"/>
        <v/>
      </c>
      <c r="K189" s="19"/>
      <c r="L189" s="1" t="str">
        <f t="shared" si="45"/>
        <v/>
      </c>
      <c r="M189" s="4">
        <f t="shared" si="41"/>
        <v>1</v>
      </c>
      <c r="N189" s="4" t="str">
        <f t="shared" si="42"/>
        <v>Landsbygdskommuner</v>
      </c>
      <c r="O189" s="20">
        <v>1</v>
      </c>
      <c r="P189" s="1">
        <v>1730</v>
      </c>
      <c r="Q189" s="1" t="s">
        <v>236</v>
      </c>
      <c r="R189" s="1">
        <v>0</v>
      </c>
      <c r="S189" s="21">
        <f t="shared" si="31"/>
        <v>0</v>
      </c>
      <c r="T189" s="21" t="str">
        <f t="shared" si="32"/>
        <v/>
      </c>
      <c r="U189" s="22">
        <v>75.057062378167629</v>
      </c>
      <c r="V189" s="1">
        <f t="shared" si="33"/>
        <v>1</v>
      </c>
      <c r="W189" s="1" t="str">
        <f t="shared" si="34"/>
        <v/>
      </c>
      <c r="X189" s="4">
        <f t="shared" si="35"/>
        <v>12</v>
      </c>
      <c r="Y189" s="4" t="str">
        <f t="shared" si="36"/>
        <v>Glesa landsbygdskommuner</v>
      </c>
      <c r="Z189" s="23">
        <v>12</v>
      </c>
      <c r="AA189" s="23" t="s">
        <v>83</v>
      </c>
      <c r="AB189" s="24" t="str">
        <f t="shared" si="43"/>
        <v>Landsbygdskommuner avlägset belägna</v>
      </c>
      <c r="AC189" s="23" t="str">
        <f t="shared" si="44"/>
        <v>Landsbygdskommuner</v>
      </c>
      <c r="AD189" s="25"/>
    </row>
    <row r="190" spans="2:30" x14ac:dyDescent="0.2">
      <c r="B190" s="1">
        <v>1737</v>
      </c>
      <c r="C190" s="1" t="s">
        <v>237</v>
      </c>
      <c r="D190" s="17">
        <v>11549</v>
      </c>
      <c r="E190" s="17"/>
      <c r="F190" s="18">
        <f t="shared" si="37"/>
        <v>100</v>
      </c>
      <c r="G190" s="18">
        <f t="shared" si="38"/>
        <v>0</v>
      </c>
      <c r="H190" s="1">
        <f t="shared" si="39"/>
        <v>1</v>
      </c>
      <c r="I190" s="1" t="str">
        <f t="shared" si="40"/>
        <v/>
      </c>
      <c r="K190" s="19"/>
      <c r="L190" s="1" t="str">
        <f t="shared" si="45"/>
        <v/>
      </c>
      <c r="M190" s="4">
        <f t="shared" si="41"/>
        <v>1</v>
      </c>
      <c r="N190" s="4" t="str">
        <f t="shared" si="42"/>
        <v>Landsbygdskommuner</v>
      </c>
      <c r="O190" s="20">
        <v>1</v>
      </c>
      <c r="P190" s="1">
        <v>1737</v>
      </c>
      <c r="Q190" s="1" t="s">
        <v>237</v>
      </c>
      <c r="R190" s="1">
        <v>0</v>
      </c>
      <c r="S190" s="21">
        <f t="shared" si="31"/>
        <v>0</v>
      </c>
      <c r="T190" s="21" t="str">
        <f t="shared" si="32"/>
        <v/>
      </c>
      <c r="U190" s="22">
        <v>84.407918434496494</v>
      </c>
      <c r="V190" s="1">
        <f t="shared" si="33"/>
        <v>1</v>
      </c>
      <c r="W190" s="1" t="str">
        <f t="shared" si="34"/>
        <v/>
      </c>
      <c r="X190" s="4">
        <f t="shared" si="35"/>
        <v>12</v>
      </c>
      <c r="Y190" s="4" t="str">
        <f t="shared" si="36"/>
        <v>Glesa landsbygdskommuner</v>
      </c>
      <c r="Z190" s="23">
        <v>12</v>
      </c>
      <c r="AA190" s="23" t="s">
        <v>83</v>
      </c>
      <c r="AB190" s="24" t="str">
        <f t="shared" si="43"/>
        <v>Landsbygdskommuner avlägset belägna</v>
      </c>
      <c r="AC190" s="23" t="str">
        <f t="shared" si="44"/>
        <v>Landsbygdskommuner</v>
      </c>
      <c r="AD190" s="25"/>
    </row>
    <row r="191" spans="2:30" x14ac:dyDescent="0.2">
      <c r="B191" s="1">
        <v>1760</v>
      </c>
      <c r="C191" s="1" t="s">
        <v>238</v>
      </c>
      <c r="D191" s="17">
        <v>3990</v>
      </c>
      <c r="E191" s="17"/>
      <c r="F191" s="18">
        <f t="shared" si="37"/>
        <v>100</v>
      </c>
      <c r="G191" s="18">
        <f t="shared" si="38"/>
        <v>0</v>
      </c>
      <c r="H191" s="1">
        <f t="shared" si="39"/>
        <v>1</v>
      </c>
      <c r="I191" s="1" t="str">
        <f t="shared" si="40"/>
        <v/>
      </c>
      <c r="K191" s="19"/>
      <c r="L191" s="1" t="str">
        <f t="shared" si="45"/>
        <v/>
      </c>
      <c r="M191" s="4">
        <f t="shared" si="41"/>
        <v>1</v>
      </c>
      <c r="N191" s="4" t="str">
        <f t="shared" si="42"/>
        <v>Landsbygdskommuner</v>
      </c>
      <c r="O191" s="20">
        <v>1</v>
      </c>
      <c r="P191" s="1">
        <v>1760</v>
      </c>
      <c r="Q191" s="1" t="s">
        <v>238</v>
      </c>
      <c r="R191" s="1">
        <v>2717</v>
      </c>
      <c r="S191" s="21">
        <f t="shared" si="31"/>
        <v>68.095238095238102</v>
      </c>
      <c r="T191" s="21">
        <f t="shared" si="32"/>
        <v>1</v>
      </c>
      <c r="U191" s="22">
        <v>43.699757727652468</v>
      </c>
      <c r="V191" s="1">
        <f t="shared" si="33"/>
        <v>1</v>
      </c>
      <c r="W191" s="1" t="str">
        <f t="shared" si="34"/>
        <v/>
      </c>
      <c r="X191" s="4">
        <f t="shared" si="35"/>
        <v>11</v>
      </c>
      <c r="Y191" s="4" t="str">
        <f t="shared" si="36"/>
        <v>Tätortsnära landsbygdskommuner</v>
      </c>
      <c r="Z191" s="23">
        <v>11</v>
      </c>
      <c r="AA191" s="23" t="s">
        <v>51</v>
      </c>
      <c r="AB191" s="24" t="str">
        <f t="shared" si="43"/>
        <v>Landsbygdskommuner nära större städer</v>
      </c>
      <c r="AC191" s="23" t="str">
        <f t="shared" si="44"/>
        <v>Landsbygdskommuner</v>
      </c>
      <c r="AD191" s="25"/>
    </row>
    <row r="192" spans="2:30" x14ac:dyDescent="0.2">
      <c r="B192" s="1">
        <v>1761</v>
      </c>
      <c r="C192" s="1" t="s">
        <v>239</v>
      </c>
      <c r="D192" s="17">
        <v>16668</v>
      </c>
      <c r="E192" s="17">
        <v>13990</v>
      </c>
      <c r="F192" s="18">
        <f t="shared" si="37"/>
        <v>16.066714662826971</v>
      </c>
      <c r="G192" s="18">
        <f t="shared" si="38"/>
        <v>83.933285337173018</v>
      </c>
      <c r="H192" s="1" t="str">
        <f t="shared" si="39"/>
        <v/>
      </c>
      <c r="I192" s="1">
        <f t="shared" si="40"/>
        <v>1</v>
      </c>
      <c r="K192" s="19"/>
      <c r="L192" s="1">
        <f t="shared" si="45"/>
        <v>1</v>
      </c>
      <c r="M192" s="4">
        <f t="shared" si="41"/>
        <v>2</v>
      </c>
      <c r="N192" s="4" t="str">
        <f t="shared" si="42"/>
        <v>Blandade kommuner</v>
      </c>
      <c r="O192" s="20">
        <v>2</v>
      </c>
      <c r="P192" s="1">
        <v>1761</v>
      </c>
      <c r="Q192" s="1" t="s">
        <v>239</v>
      </c>
      <c r="R192" s="1">
        <v>16668</v>
      </c>
      <c r="S192" s="21">
        <f t="shared" si="31"/>
        <v>100</v>
      </c>
      <c r="T192" s="21">
        <f t="shared" si="32"/>
        <v>1</v>
      </c>
      <c r="U192" s="22">
        <v>9.7926775857931379</v>
      </c>
      <c r="V192" s="1" t="str">
        <f t="shared" si="33"/>
        <v/>
      </c>
      <c r="W192" s="1" t="str">
        <f t="shared" si="34"/>
        <v/>
      </c>
      <c r="X192" s="4">
        <f t="shared" si="35"/>
        <v>21</v>
      </c>
      <c r="Y192" s="4" t="str">
        <f t="shared" si="36"/>
        <v>Täta blandade kommuner</v>
      </c>
      <c r="Z192" s="23">
        <v>21</v>
      </c>
      <c r="AA192" s="23" t="s">
        <v>43</v>
      </c>
      <c r="AB192" s="24" t="str">
        <f t="shared" si="43"/>
        <v>Täta kommuner nära större städer</v>
      </c>
      <c r="AC192" s="23" t="str">
        <f t="shared" si="44"/>
        <v>Täta kommuner</v>
      </c>
      <c r="AD192" s="25"/>
    </row>
    <row r="193" spans="2:30" x14ac:dyDescent="0.2">
      <c r="B193" s="1">
        <v>1762</v>
      </c>
      <c r="C193" s="1" t="s">
        <v>240</v>
      </c>
      <c r="D193" s="17">
        <v>3725</v>
      </c>
      <c r="E193" s="17"/>
      <c r="F193" s="18">
        <f t="shared" si="37"/>
        <v>100</v>
      </c>
      <c r="G193" s="18">
        <f t="shared" si="38"/>
        <v>0</v>
      </c>
      <c r="H193" s="1">
        <f t="shared" si="39"/>
        <v>1</v>
      </c>
      <c r="I193" s="1" t="str">
        <f t="shared" si="40"/>
        <v/>
      </c>
      <c r="K193" s="19"/>
      <c r="L193" s="1" t="str">
        <f t="shared" si="45"/>
        <v/>
      </c>
      <c r="M193" s="4">
        <f t="shared" si="41"/>
        <v>1</v>
      </c>
      <c r="N193" s="4" t="str">
        <f t="shared" si="42"/>
        <v>Landsbygdskommuner</v>
      </c>
      <c r="O193" s="20">
        <v>1</v>
      </c>
      <c r="P193" s="1">
        <v>1762</v>
      </c>
      <c r="Q193" s="1" t="s">
        <v>240</v>
      </c>
      <c r="R193" s="1">
        <v>766</v>
      </c>
      <c r="S193" s="21">
        <f t="shared" si="31"/>
        <v>20.563758389261743</v>
      </c>
      <c r="T193" s="21" t="str">
        <f t="shared" si="32"/>
        <v/>
      </c>
      <c r="U193" s="22">
        <v>45.996769574944075</v>
      </c>
      <c r="V193" s="1">
        <f t="shared" si="33"/>
        <v>1</v>
      </c>
      <c r="W193" s="1" t="str">
        <f t="shared" si="34"/>
        <v/>
      </c>
      <c r="X193" s="4">
        <f t="shared" si="35"/>
        <v>12</v>
      </c>
      <c r="Y193" s="4" t="str">
        <f t="shared" si="36"/>
        <v>Glesa landsbygdskommuner</v>
      </c>
      <c r="Z193" s="23">
        <v>12</v>
      </c>
      <c r="AA193" s="23" t="s">
        <v>83</v>
      </c>
      <c r="AB193" s="24" t="str">
        <f t="shared" si="43"/>
        <v>Landsbygdskommuner avlägset belägna</v>
      </c>
      <c r="AC193" s="23" t="str">
        <f t="shared" si="44"/>
        <v>Landsbygdskommuner</v>
      </c>
      <c r="AD193" s="25"/>
    </row>
    <row r="194" spans="2:30" x14ac:dyDescent="0.2">
      <c r="B194" s="1">
        <v>1763</v>
      </c>
      <c r="C194" s="1" t="s">
        <v>241</v>
      </c>
      <c r="D194" s="17">
        <v>11524</v>
      </c>
      <c r="E194" s="17">
        <v>5836</v>
      </c>
      <c r="F194" s="18">
        <f t="shared" si="37"/>
        <v>49.357861853523083</v>
      </c>
      <c r="G194" s="18">
        <f t="shared" si="38"/>
        <v>50.642138146476924</v>
      </c>
      <c r="H194" s="1" t="str">
        <f t="shared" si="39"/>
        <v/>
      </c>
      <c r="I194" s="1" t="str">
        <f t="shared" si="40"/>
        <v/>
      </c>
      <c r="K194" s="19"/>
      <c r="L194" s="1">
        <f t="shared" si="45"/>
        <v>1</v>
      </c>
      <c r="M194" s="4">
        <f t="shared" si="41"/>
        <v>2</v>
      </c>
      <c r="N194" s="4" t="str">
        <f t="shared" si="42"/>
        <v>Blandade kommuner</v>
      </c>
      <c r="O194" s="20">
        <v>2</v>
      </c>
      <c r="P194" s="1">
        <v>1763</v>
      </c>
      <c r="Q194" s="1" t="s">
        <v>241</v>
      </c>
      <c r="R194" s="1">
        <v>11524</v>
      </c>
      <c r="S194" s="21">
        <f t="shared" si="31"/>
        <v>100</v>
      </c>
      <c r="T194" s="21">
        <f t="shared" si="32"/>
        <v>1</v>
      </c>
      <c r="U194" s="22">
        <v>21.096113907208142</v>
      </c>
      <c r="V194" s="1" t="str">
        <f t="shared" si="33"/>
        <v/>
      </c>
      <c r="W194" s="1" t="str">
        <f t="shared" si="34"/>
        <v/>
      </c>
      <c r="X194" s="4">
        <f t="shared" si="35"/>
        <v>21</v>
      </c>
      <c r="Y194" s="4" t="str">
        <f t="shared" si="36"/>
        <v>Täta blandade kommuner</v>
      </c>
      <c r="Z194" s="23">
        <v>21</v>
      </c>
      <c r="AA194" s="23" t="s">
        <v>43</v>
      </c>
      <c r="AB194" s="24" t="str">
        <f t="shared" si="43"/>
        <v>Täta kommuner nära större städer</v>
      </c>
      <c r="AC194" s="23" t="str">
        <f t="shared" si="44"/>
        <v>Täta kommuner</v>
      </c>
      <c r="AD194" s="25"/>
    </row>
    <row r="195" spans="2:30" x14ac:dyDescent="0.2">
      <c r="B195" s="1">
        <v>1764</v>
      </c>
      <c r="C195" s="1" t="s">
        <v>242</v>
      </c>
      <c r="D195" s="17">
        <v>9043</v>
      </c>
      <c r="E195" s="17"/>
      <c r="F195" s="18">
        <f t="shared" si="37"/>
        <v>100</v>
      </c>
      <c r="G195" s="18">
        <f t="shared" si="38"/>
        <v>0</v>
      </c>
      <c r="H195" s="1">
        <f t="shared" si="39"/>
        <v>1</v>
      </c>
      <c r="I195" s="1" t="str">
        <f t="shared" si="40"/>
        <v/>
      </c>
      <c r="K195" s="19"/>
      <c r="L195" s="1" t="str">
        <f t="shared" si="45"/>
        <v/>
      </c>
      <c r="M195" s="4">
        <f t="shared" si="41"/>
        <v>1</v>
      </c>
      <c r="N195" s="4" t="str">
        <f t="shared" si="42"/>
        <v>Landsbygdskommuner</v>
      </c>
      <c r="O195" s="20">
        <v>2</v>
      </c>
      <c r="P195" s="1">
        <v>1764</v>
      </c>
      <c r="Q195" s="1" t="s">
        <v>242</v>
      </c>
      <c r="R195" s="1">
        <v>9043</v>
      </c>
      <c r="S195" s="21">
        <f t="shared" si="31"/>
        <v>100</v>
      </c>
      <c r="T195" s="21">
        <f t="shared" si="32"/>
        <v>1</v>
      </c>
      <c r="U195" s="22">
        <v>20.849421283497364</v>
      </c>
      <c r="V195" s="1">
        <f t="shared" si="33"/>
        <v>1</v>
      </c>
      <c r="W195" s="1" t="str">
        <f t="shared" si="34"/>
        <v/>
      </c>
      <c r="X195" s="4">
        <f t="shared" si="35"/>
        <v>11</v>
      </c>
      <c r="Y195" s="4" t="str">
        <f t="shared" si="36"/>
        <v>Tätortsnära landsbygdskommuner</v>
      </c>
      <c r="Z195" s="23">
        <v>21</v>
      </c>
      <c r="AA195" s="23" t="s">
        <v>43</v>
      </c>
      <c r="AB195" s="24" t="str">
        <f t="shared" si="43"/>
        <v>Landsbygdskommuner nära större städer</v>
      </c>
      <c r="AC195" s="23" t="str">
        <f t="shared" si="44"/>
        <v>Landsbygdskommuner</v>
      </c>
      <c r="AD195" s="25"/>
    </row>
    <row r="196" spans="2:30" x14ac:dyDescent="0.2">
      <c r="B196" s="1">
        <v>1765</v>
      </c>
      <c r="C196" s="1" t="s">
        <v>243</v>
      </c>
      <c r="D196" s="17">
        <v>9996</v>
      </c>
      <c r="E196" s="17"/>
      <c r="F196" s="18">
        <f t="shared" si="37"/>
        <v>100</v>
      </c>
      <c r="G196" s="18">
        <f t="shared" si="38"/>
        <v>0</v>
      </c>
      <c r="H196" s="1">
        <f t="shared" si="39"/>
        <v>1</v>
      </c>
      <c r="I196" s="1" t="str">
        <f t="shared" si="40"/>
        <v/>
      </c>
      <c r="K196" s="19"/>
      <c r="L196" s="1" t="str">
        <f t="shared" si="45"/>
        <v/>
      </c>
      <c r="M196" s="4">
        <f t="shared" si="41"/>
        <v>1</v>
      </c>
      <c r="N196" s="4" t="str">
        <f t="shared" si="42"/>
        <v>Landsbygdskommuner</v>
      </c>
      <c r="O196" s="20">
        <v>1</v>
      </c>
      <c r="P196" s="1">
        <v>1765</v>
      </c>
      <c r="Q196" s="1" t="s">
        <v>243</v>
      </c>
      <c r="R196" s="1">
        <v>0</v>
      </c>
      <c r="S196" s="21">
        <f t="shared" si="31"/>
        <v>0</v>
      </c>
      <c r="T196" s="21" t="str">
        <f t="shared" si="32"/>
        <v/>
      </c>
      <c r="U196" s="22">
        <v>72.521995464852608</v>
      </c>
      <c r="V196" s="1">
        <f t="shared" si="33"/>
        <v>1</v>
      </c>
      <c r="W196" s="1" t="str">
        <f t="shared" si="34"/>
        <v/>
      </c>
      <c r="X196" s="4">
        <f t="shared" si="35"/>
        <v>12</v>
      </c>
      <c r="Y196" s="4" t="str">
        <f t="shared" si="36"/>
        <v>Glesa landsbygdskommuner</v>
      </c>
      <c r="Z196" s="23">
        <v>12</v>
      </c>
      <c r="AA196" s="23" t="s">
        <v>83</v>
      </c>
      <c r="AB196" s="24" t="str">
        <f t="shared" si="43"/>
        <v>Landsbygdskommuner avlägset belägna</v>
      </c>
      <c r="AC196" s="23" t="str">
        <f t="shared" si="44"/>
        <v>Landsbygdskommuner</v>
      </c>
      <c r="AD196" s="25"/>
    </row>
    <row r="197" spans="2:30" x14ac:dyDescent="0.2">
      <c r="B197" s="1">
        <v>1766</v>
      </c>
      <c r="C197" s="1" t="s">
        <v>244</v>
      </c>
      <c r="D197" s="17">
        <v>13335</v>
      </c>
      <c r="E197" s="17"/>
      <c r="F197" s="18">
        <f t="shared" si="37"/>
        <v>100</v>
      </c>
      <c r="G197" s="18">
        <f t="shared" si="38"/>
        <v>0</v>
      </c>
      <c r="H197" s="1">
        <f t="shared" si="39"/>
        <v>1</v>
      </c>
      <c r="I197" s="1" t="str">
        <f t="shared" si="40"/>
        <v/>
      </c>
      <c r="K197" s="19"/>
      <c r="L197" s="1" t="str">
        <f t="shared" si="45"/>
        <v/>
      </c>
      <c r="M197" s="4">
        <f t="shared" si="41"/>
        <v>1</v>
      </c>
      <c r="N197" s="4" t="str">
        <f t="shared" si="42"/>
        <v>Landsbygdskommuner</v>
      </c>
      <c r="O197" s="20">
        <v>1</v>
      </c>
      <c r="P197" s="1">
        <v>1766</v>
      </c>
      <c r="Q197" s="1" t="s">
        <v>244</v>
      </c>
      <c r="R197" s="1">
        <v>2467</v>
      </c>
      <c r="S197" s="21">
        <f t="shared" ref="S197:S260" si="46">R197/D197*100</f>
        <v>18.500187476565429</v>
      </c>
      <c r="T197" s="21" t="str">
        <f t="shared" ref="T197:T260" si="47">IF(K197=1,"",IF(S197&gt;=50,1,""))</f>
        <v/>
      </c>
      <c r="U197" s="22">
        <v>50.011831021122362</v>
      </c>
      <c r="V197" s="1">
        <f t="shared" ref="V197:V260" si="48">IF(F197=100,1,"")</f>
        <v>1</v>
      </c>
      <c r="W197" s="1" t="str">
        <f t="shared" ref="W197:W260" si="49">IF(V197=1,IF(U197&gt;90,1,""),"")</f>
        <v/>
      </c>
      <c r="X197" s="4">
        <f t="shared" ref="X197:X260" si="50">IF(M197=3,30,IF(M197=2,IF(T197=1,21,22),IF(M197=1,IF(T197=1,11,IF(W197=1,13,12)))))</f>
        <v>12</v>
      </c>
      <c r="Y197" s="4" t="str">
        <f t="shared" ref="Y197:Y260" si="51">LOOKUP(X197,AE$5:AE$10,AF$5:AF$10)</f>
        <v>Glesa landsbygdskommuner</v>
      </c>
      <c r="Z197" s="23">
        <v>12</v>
      </c>
      <c r="AA197" s="23" t="s">
        <v>83</v>
      </c>
      <c r="AB197" s="24" t="str">
        <f t="shared" si="43"/>
        <v>Landsbygdskommuner avlägset belägna</v>
      </c>
      <c r="AC197" s="23" t="str">
        <f t="shared" si="44"/>
        <v>Landsbygdskommuner</v>
      </c>
      <c r="AD197" s="25"/>
    </row>
    <row r="198" spans="2:30" x14ac:dyDescent="0.2">
      <c r="B198" s="1">
        <v>1780</v>
      </c>
      <c r="C198" s="1" t="s">
        <v>245</v>
      </c>
      <c r="D198" s="17">
        <v>94828</v>
      </c>
      <c r="E198" s="17">
        <v>73667</v>
      </c>
      <c r="F198" s="18">
        <f t="shared" ref="F198:F261" si="52">(D198-E198)/(D198)*100</f>
        <v>22.315138988484414</v>
      </c>
      <c r="G198" s="18">
        <f t="shared" ref="G198:G261" si="53">E198/D198*100</f>
        <v>77.684861011515579</v>
      </c>
      <c r="H198" s="1" t="str">
        <f t="shared" ref="H198:H261" si="54">IF(F198&gt;=50,1,"")</f>
        <v/>
      </c>
      <c r="I198" s="1" t="str">
        <f t="shared" ref="I198:I261" si="55">IF(G198&gt;=80,1,"")</f>
        <v/>
      </c>
      <c r="K198" s="19"/>
      <c r="L198" s="1">
        <f t="shared" si="45"/>
        <v>1</v>
      </c>
      <c r="M198" s="4">
        <f t="shared" ref="M198:M261" si="56">IF(K198=1,3,IF(L198=1,2,1))</f>
        <v>2</v>
      </c>
      <c r="N198" s="4" t="str">
        <f t="shared" ref="N198:N261" si="57">IF(M198=3,"Storstadskommuner",IF(M198=2,"Blandade kommuner","Landsbygdskommuner"))</f>
        <v>Blandade kommuner</v>
      </c>
      <c r="O198" s="20">
        <v>2</v>
      </c>
      <c r="P198" s="1">
        <v>1780</v>
      </c>
      <c r="Q198" s="1" t="s">
        <v>245</v>
      </c>
      <c r="R198" s="1">
        <v>94828</v>
      </c>
      <c r="S198" s="21">
        <f t="shared" si="46"/>
        <v>100</v>
      </c>
      <c r="T198" s="21">
        <f t="shared" si="47"/>
        <v>1</v>
      </c>
      <c r="U198" s="22">
        <v>6.6953786504689194</v>
      </c>
      <c r="V198" s="1" t="str">
        <f t="shared" si="48"/>
        <v/>
      </c>
      <c r="W198" s="1" t="str">
        <f t="shared" si="49"/>
        <v/>
      </c>
      <c r="X198" s="4">
        <f t="shared" si="50"/>
        <v>21</v>
      </c>
      <c r="Y198" s="4" t="str">
        <f t="shared" si="51"/>
        <v>Täta blandade kommuner</v>
      </c>
      <c r="Z198" s="23">
        <v>21</v>
      </c>
      <c r="AA198" s="23" t="s">
        <v>43</v>
      </c>
      <c r="AB198" s="24" t="str">
        <f t="shared" ref="AB198:AB261" si="58">LOOKUP(X198,AE$5:AE$10,AG$5:AG$10)</f>
        <v>Täta kommuner nära större städer</v>
      </c>
      <c r="AC198" s="23" t="str">
        <f t="shared" ref="AC198:AC261" si="59">LOOKUP(M198,AH$5:AH$7,AJ$5:AJ$7)</f>
        <v>Täta kommuner</v>
      </c>
      <c r="AD198" s="25"/>
    </row>
    <row r="199" spans="2:30" x14ac:dyDescent="0.2">
      <c r="B199" s="1">
        <v>1781</v>
      </c>
      <c r="C199" s="1" t="s">
        <v>246</v>
      </c>
      <c r="D199" s="17">
        <v>24190</v>
      </c>
      <c r="E199" s="17">
        <v>17122</v>
      </c>
      <c r="F199" s="18">
        <f t="shared" si="52"/>
        <v>29.218685407193057</v>
      </c>
      <c r="G199" s="18">
        <f t="shared" si="53"/>
        <v>70.78131459280695</v>
      </c>
      <c r="H199" s="1" t="str">
        <f t="shared" si="54"/>
        <v/>
      </c>
      <c r="I199" s="1" t="str">
        <f t="shared" si="55"/>
        <v/>
      </c>
      <c r="K199" s="19"/>
      <c r="L199" s="1">
        <f t="shared" si="45"/>
        <v>1</v>
      </c>
      <c r="M199" s="4">
        <f t="shared" si="56"/>
        <v>2</v>
      </c>
      <c r="N199" s="4" t="str">
        <f t="shared" si="57"/>
        <v>Blandade kommuner</v>
      </c>
      <c r="O199" s="20">
        <v>2</v>
      </c>
      <c r="P199" s="1">
        <v>1781</v>
      </c>
      <c r="Q199" s="1" t="s">
        <v>246</v>
      </c>
      <c r="R199" s="1">
        <v>23017</v>
      </c>
      <c r="S199" s="21">
        <f t="shared" si="46"/>
        <v>95.150888797023555</v>
      </c>
      <c r="T199" s="21">
        <f t="shared" si="47"/>
        <v>1</v>
      </c>
      <c r="U199" s="22">
        <v>30.715038583436684</v>
      </c>
      <c r="V199" s="1" t="str">
        <f t="shared" si="48"/>
        <v/>
      </c>
      <c r="W199" s="1" t="str">
        <f t="shared" si="49"/>
        <v/>
      </c>
      <c r="X199" s="4">
        <f t="shared" si="50"/>
        <v>21</v>
      </c>
      <c r="Y199" s="4" t="str">
        <f t="shared" si="51"/>
        <v>Täta blandade kommuner</v>
      </c>
      <c r="Z199" s="23">
        <v>21</v>
      </c>
      <c r="AA199" s="23" t="s">
        <v>43</v>
      </c>
      <c r="AB199" s="24" t="str">
        <f t="shared" si="58"/>
        <v>Täta kommuner nära större städer</v>
      </c>
      <c r="AC199" s="23" t="str">
        <f t="shared" si="59"/>
        <v>Täta kommuner</v>
      </c>
      <c r="AD199" s="25"/>
    </row>
    <row r="200" spans="2:30" x14ac:dyDescent="0.2">
      <c r="B200" s="1">
        <v>1782</v>
      </c>
      <c r="C200" s="1" t="s">
        <v>247</v>
      </c>
      <c r="D200" s="17">
        <v>10503</v>
      </c>
      <c r="E200" s="17">
        <v>5726</v>
      </c>
      <c r="F200" s="18">
        <f t="shared" si="52"/>
        <v>45.482243168618488</v>
      </c>
      <c r="G200" s="18">
        <f t="shared" si="53"/>
        <v>54.517756831381512</v>
      </c>
      <c r="H200" s="1" t="str">
        <f t="shared" si="54"/>
        <v/>
      </c>
      <c r="I200" s="1" t="str">
        <f t="shared" si="55"/>
        <v/>
      </c>
      <c r="K200" s="19"/>
      <c r="L200" s="1">
        <f t="shared" si="45"/>
        <v>1</v>
      </c>
      <c r="M200" s="4">
        <f t="shared" si="56"/>
        <v>2</v>
      </c>
      <c r="N200" s="4" t="str">
        <f t="shared" si="57"/>
        <v>Blandade kommuner</v>
      </c>
      <c r="O200" s="20">
        <v>2</v>
      </c>
      <c r="P200" s="1">
        <v>1782</v>
      </c>
      <c r="Q200" s="1" t="s">
        <v>247</v>
      </c>
      <c r="R200" s="1">
        <v>5358</v>
      </c>
      <c r="S200" s="21">
        <f t="shared" si="46"/>
        <v>51.013996001142523</v>
      </c>
      <c r="T200" s="21">
        <f t="shared" si="47"/>
        <v>1</v>
      </c>
      <c r="U200" s="22">
        <v>49.160189152305684</v>
      </c>
      <c r="V200" s="1" t="str">
        <f t="shared" si="48"/>
        <v/>
      </c>
      <c r="W200" s="1" t="str">
        <f t="shared" si="49"/>
        <v/>
      </c>
      <c r="X200" s="4">
        <f t="shared" si="50"/>
        <v>21</v>
      </c>
      <c r="Y200" s="4" t="str">
        <f t="shared" si="51"/>
        <v>Täta blandade kommuner</v>
      </c>
      <c r="Z200" s="23">
        <v>21</v>
      </c>
      <c r="AA200" s="23" t="s">
        <v>43</v>
      </c>
      <c r="AB200" s="24" t="str">
        <f t="shared" si="58"/>
        <v>Täta kommuner nära större städer</v>
      </c>
      <c r="AC200" s="23" t="str">
        <f t="shared" si="59"/>
        <v>Täta kommuner</v>
      </c>
      <c r="AD200" s="25"/>
    </row>
    <row r="201" spans="2:30" x14ac:dyDescent="0.2">
      <c r="B201" s="1">
        <v>1783</v>
      </c>
      <c r="C201" s="1" t="s">
        <v>248</v>
      </c>
      <c r="D201" s="17">
        <v>11517</v>
      </c>
      <c r="E201" s="17"/>
      <c r="F201" s="18">
        <f t="shared" si="52"/>
        <v>100</v>
      </c>
      <c r="G201" s="18">
        <f t="shared" si="53"/>
        <v>0</v>
      </c>
      <c r="H201" s="1">
        <f t="shared" si="54"/>
        <v>1</v>
      </c>
      <c r="I201" s="1" t="str">
        <f t="shared" si="55"/>
        <v/>
      </c>
      <c r="K201" s="19"/>
      <c r="L201" s="1" t="str">
        <f t="shared" si="45"/>
        <v/>
      </c>
      <c r="M201" s="4">
        <f t="shared" si="56"/>
        <v>1</v>
      </c>
      <c r="N201" s="4" t="str">
        <f t="shared" si="57"/>
        <v>Landsbygdskommuner</v>
      </c>
      <c r="O201" s="20">
        <v>1</v>
      </c>
      <c r="P201" s="1">
        <v>1783</v>
      </c>
      <c r="Q201" s="1" t="s">
        <v>248</v>
      </c>
      <c r="R201" s="1">
        <v>60</v>
      </c>
      <c r="S201" s="21">
        <f t="shared" si="46"/>
        <v>0.5209690023443605</v>
      </c>
      <c r="T201" s="21" t="str">
        <f t="shared" si="47"/>
        <v/>
      </c>
      <c r="U201" s="22">
        <v>62.518453879771933</v>
      </c>
      <c r="V201" s="1">
        <f t="shared" si="48"/>
        <v>1</v>
      </c>
      <c r="W201" s="1" t="str">
        <f t="shared" si="49"/>
        <v/>
      </c>
      <c r="X201" s="4">
        <f t="shared" si="50"/>
        <v>12</v>
      </c>
      <c r="Y201" s="4" t="str">
        <f t="shared" si="51"/>
        <v>Glesa landsbygdskommuner</v>
      </c>
      <c r="Z201" s="23">
        <v>12</v>
      </c>
      <c r="AA201" s="23" t="s">
        <v>83</v>
      </c>
      <c r="AB201" s="24" t="str">
        <f t="shared" si="58"/>
        <v>Landsbygdskommuner avlägset belägna</v>
      </c>
      <c r="AC201" s="23" t="str">
        <f t="shared" si="59"/>
        <v>Landsbygdskommuner</v>
      </c>
      <c r="AD201" s="25"/>
    </row>
    <row r="202" spans="2:30" x14ac:dyDescent="0.2">
      <c r="B202" s="1">
        <v>1784</v>
      </c>
      <c r="C202" s="1" t="s">
        <v>249</v>
      </c>
      <c r="D202" s="17">
        <v>25932</v>
      </c>
      <c r="E202" s="17">
        <v>13239</v>
      </c>
      <c r="F202" s="18">
        <f t="shared" si="52"/>
        <v>48.947246645071722</v>
      </c>
      <c r="G202" s="18">
        <f t="shared" si="53"/>
        <v>51.052753354928271</v>
      </c>
      <c r="H202" s="1" t="str">
        <f t="shared" si="54"/>
        <v/>
      </c>
      <c r="I202" s="1" t="str">
        <f t="shared" si="55"/>
        <v/>
      </c>
      <c r="K202" s="19"/>
      <c r="L202" s="1">
        <f t="shared" si="45"/>
        <v>1</v>
      </c>
      <c r="M202" s="4">
        <f t="shared" si="56"/>
        <v>2</v>
      </c>
      <c r="N202" s="4" t="str">
        <f t="shared" si="57"/>
        <v>Blandade kommuner</v>
      </c>
      <c r="O202" s="20">
        <v>2</v>
      </c>
      <c r="P202" s="1">
        <v>1784</v>
      </c>
      <c r="Q202" s="1" t="s">
        <v>249</v>
      </c>
      <c r="R202" s="1">
        <v>2400</v>
      </c>
      <c r="S202" s="21">
        <f t="shared" si="46"/>
        <v>9.254974548819991</v>
      </c>
      <c r="T202" s="21" t="str">
        <f t="shared" si="47"/>
        <v/>
      </c>
      <c r="U202" s="22">
        <v>52.641995089721838</v>
      </c>
      <c r="V202" s="1" t="str">
        <f t="shared" si="48"/>
        <v/>
      </c>
      <c r="W202" s="1" t="str">
        <f t="shared" si="49"/>
        <v/>
      </c>
      <c r="X202" s="4">
        <f t="shared" si="50"/>
        <v>22</v>
      </c>
      <c r="Y202" s="4" t="str">
        <f t="shared" si="51"/>
        <v>Glesa blandade kommuner</v>
      </c>
      <c r="Z202" s="23">
        <v>22</v>
      </c>
      <c r="AA202" s="23" t="s">
        <v>119</v>
      </c>
      <c r="AB202" s="24" t="str">
        <f t="shared" si="58"/>
        <v>Täta kommuner avlägset belägna</v>
      </c>
      <c r="AC202" s="23" t="str">
        <f t="shared" si="59"/>
        <v>Täta kommuner</v>
      </c>
      <c r="AD202" s="25"/>
    </row>
    <row r="203" spans="2:30" x14ac:dyDescent="0.2">
      <c r="B203" s="1">
        <v>1785</v>
      </c>
      <c r="C203" s="1" t="s">
        <v>250</v>
      </c>
      <c r="D203" s="17">
        <v>15420</v>
      </c>
      <c r="E203" s="17">
        <v>8579</v>
      </c>
      <c r="F203" s="18">
        <f t="shared" si="52"/>
        <v>44.364461738002589</v>
      </c>
      <c r="G203" s="18">
        <f t="shared" si="53"/>
        <v>55.635538261997411</v>
      </c>
      <c r="H203" s="1" t="str">
        <f t="shared" si="54"/>
        <v/>
      </c>
      <c r="I203" s="1" t="str">
        <f t="shared" si="55"/>
        <v/>
      </c>
      <c r="K203" s="19"/>
      <c r="L203" s="1">
        <f t="shared" ref="L203:L266" si="60">IF(F203&lt;50,IF(K203&lt;&gt;1,1,""),"")</f>
        <v>1</v>
      </c>
      <c r="M203" s="4">
        <f t="shared" si="56"/>
        <v>2</v>
      </c>
      <c r="N203" s="4" t="str">
        <f t="shared" si="57"/>
        <v>Blandade kommuner</v>
      </c>
      <c r="O203" s="20">
        <v>2</v>
      </c>
      <c r="P203" s="1">
        <v>1785</v>
      </c>
      <c r="Q203" s="1" t="s">
        <v>250</v>
      </c>
      <c r="R203" s="1">
        <v>13667</v>
      </c>
      <c r="S203" s="21">
        <f t="shared" si="46"/>
        <v>88.63164721141375</v>
      </c>
      <c r="T203" s="21">
        <f t="shared" si="47"/>
        <v>1</v>
      </c>
      <c r="U203" s="22">
        <v>39.604603143715813</v>
      </c>
      <c r="V203" s="1" t="str">
        <f t="shared" si="48"/>
        <v/>
      </c>
      <c r="W203" s="1" t="str">
        <f t="shared" si="49"/>
        <v/>
      </c>
      <c r="X203" s="4">
        <f t="shared" si="50"/>
        <v>21</v>
      </c>
      <c r="Y203" s="4" t="str">
        <f t="shared" si="51"/>
        <v>Täta blandade kommuner</v>
      </c>
      <c r="Z203" s="23">
        <v>21</v>
      </c>
      <c r="AA203" s="23" t="s">
        <v>43</v>
      </c>
      <c r="AB203" s="24" t="str">
        <f t="shared" si="58"/>
        <v>Täta kommuner nära större städer</v>
      </c>
      <c r="AC203" s="23" t="str">
        <f t="shared" si="59"/>
        <v>Täta kommuner</v>
      </c>
      <c r="AD203" s="25"/>
    </row>
    <row r="204" spans="2:30" x14ac:dyDescent="0.2">
      <c r="B204" s="1">
        <v>1814</v>
      </c>
      <c r="C204" s="1" t="s">
        <v>251</v>
      </c>
      <c r="D204" s="17">
        <v>8472</v>
      </c>
      <c r="E204" s="17"/>
      <c r="F204" s="18">
        <f t="shared" si="52"/>
        <v>100</v>
      </c>
      <c r="G204" s="18">
        <f t="shared" si="53"/>
        <v>0</v>
      </c>
      <c r="H204" s="1">
        <f t="shared" si="54"/>
        <v>1</v>
      </c>
      <c r="I204" s="1" t="str">
        <f t="shared" si="55"/>
        <v/>
      </c>
      <c r="K204" s="19"/>
      <c r="L204" s="1" t="str">
        <f t="shared" si="60"/>
        <v/>
      </c>
      <c r="M204" s="4">
        <f t="shared" si="56"/>
        <v>1</v>
      </c>
      <c r="N204" s="4" t="str">
        <f t="shared" si="57"/>
        <v>Landsbygdskommuner</v>
      </c>
      <c r="O204" s="20">
        <v>1</v>
      </c>
      <c r="P204" s="1">
        <v>1814</v>
      </c>
      <c r="Q204" s="1" t="s">
        <v>251</v>
      </c>
      <c r="R204" s="1">
        <v>8472</v>
      </c>
      <c r="S204" s="21">
        <f t="shared" si="46"/>
        <v>100</v>
      </c>
      <c r="T204" s="21">
        <f t="shared" si="47"/>
        <v>1</v>
      </c>
      <c r="U204" s="22">
        <v>20.668921152030219</v>
      </c>
      <c r="V204" s="1">
        <f t="shared" si="48"/>
        <v>1</v>
      </c>
      <c r="W204" s="1" t="str">
        <f t="shared" si="49"/>
        <v/>
      </c>
      <c r="X204" s="4">
        <f t="shared" si="50"/>
        <v>11</v>
      </c>
      <c r="Y204" s="4" t="str">
        <f t="shared" si="51"/>
        <v>Tätortsnära landsbygdskommuner</v>
      </c>
      <c r="Z204" s="23">
        <v>11</v>
      </c>
      <c r="AA204" s="23" t="s">
        <v>51</v>
      </c>
      <c r="AB204" s="24" t="str">
        <f t="shared" si="58"/>
        <v>Landsbygdskommuner nära större städer</v>
      </c>
      <c r="AC204" s="23" t="str">
        <f t="shared" si="59"/>
        <v>Landsbygdskommuner</v>
      </c>
      <c r="AD204" s="25"/>
    </row>
    <row r="205" spans="2:30" x14ac:dyDescent="0.2">
      <c r="B205" s="1">
        <v>1860</v>
      </c>
      <c r="C205" s="1" t="s">
        <v>252</v>
      </c>
      <c r="D205" s="17">
        <v>5659</v>
      </c>
      <c r="E205" s="17"/>
      <c r="F205" s="18">
        <f t="shared" si="52"/>
        <v>100</v>
      </c>
      <c r="G205" s="18">
        <f t="shared" si="53"/>
        <v>0</v>
      </c>
      <c r="H205" s="1">
        <f t="shared" si="54"/>
        <v>1</v>
      </c>
      <c r="I205" s="1" t="str">
        <f t="shared" si="55"/>
        <v/>
      </c>
      <c r="K205" s="19"/>
      <c r="L205" s="1" t="str">
        <f t="shared" si="60"/>
        <v/>
      </c>
      <c r="M205" s="4">
        <f t="shared" si="56"/>
        <v>1</v>
      </c>
      <c r="N205" s="4" t="str">
        <f t="shared" si="57"/>
        <v>Landsbygdskommuner</v>
      </c>
      <c r="O205" s="20">
        <v>1</v>
      </c>
      <c r="P205" s="1">
        <v>1860</v>
      </c>
      <c r="Q205" s="1" t="s">
        <v>252</v>
      </c>
      <c r="R205" s="1">
        <v>5217</v>
      </c>
      <c r="S205" s="21">
        <f t="shared" si="46"/>
        <v>92.189432761972085</v>
      </c>
      <c r="T205" s="21">
        <f t="shared" si="47"/>
        <v>1</v>
      </c>
      <c r="U205" s="22">
        <v>36.176267891853691</v>
      </c>
      <c r="V205" s="1">
        <f t="shared" si="48"/>
        <v>1</v>
      </c>
      <c r="W205" s="1" t="str">
        <f t="shared" si="49"/>
        <v/>
      </c>
      <c r="X205" s="4">
        <f t="shared" si="50"/>
        <v>11</v>
      </c>
      <c r="Y205" s="4" t="str">
        <f t="shared" si="51"/>
        <v>Tätortsnära landsbygdskommuner</v>
      </c>
      <c r="Z205" s="23">
        <v>11</v>
      </c>
      <c r="AA205" s="23" t="s">
        <v>51</v>
      </c>
      <c r="AB205" s="24" t="str">
        <f t="shared" si="58"/>
        <v>Landsbygdskommuner nära större städer</v>
      </c>
      <c r="AC205" s="23" t="str">
        <f t="shared" si="59"/>
        <v>Landsbygdskommuner</v>
      </c>
      <c r="AD205" s="25"/>
    </row>
    <row r="206" spans="2:30" x14ac:dyDescent="0.2">
      <c r="B206" s="1">
        <v>1861</v>
      </c>
      <c r="C206" s="1" t="s">
        <v>253</v>
      </c>
      <c r="D206" s="17">
        <v>15990</v>
      </c>
      <c r="E206" s="17">
        <v>6348</v>
      </c>
      <c r="F206" s="18">
        <f t="shared" si="52"/>
        <v>60.300187617260789</v>
      </c>
      <c r="G206" s="18">
        <f t="shared" si="53"/>
        <v>39.699812382739211</v>
      </c>
      <c r="H206" s="1">
        <f t="shared" si="54"/>
        <v>1</v>
      </c>
      <c r="I206" s="1" t="str">
        <f t="shared" si="55"/>
        <v/>
      </c>
      <c r="K206" s="19"/>
      <c r="L206" s="1" t="str">
        <f t="shared" si="60"/>
        <v/>
      </c>
      <c r="M206" s="4">
        <f t="shared" si="56"/>
        <v>1</v>
      </c>
      <c r="N206" s="4" t="str">
        <f t="shared" si="57"/>
        <v>Landsbygdskommuner</v>
      </c>
      <c r="O206" s="20">
        <v>1</v>
      </c>
      <c r="P206" s="1">
        <v>1861</v>
      </c>
      <c r="Q206" s="1" t="s">
        <v>253</v>
      </c>
      <c r="R206" s="1">
        <v>15937</v>
      </c>
      <c r="S206" s="21">
        <f t="shared" si="46"/>
        <v>99.668542839274537</v>
      </c>
      <c r="T206" s="21">
        <f t="shared" si="47"/>
        <v>1</v>
      </c>
      <c r="U206" s="22">
        <v>22.499769647696478</v>
      </c>
      <c r="V206" s="1" t="str">
        <f t="shared" si="48"/>
        <v/>
      </c>
      <c r="W206" s="1" t="str">
        <f t="shared" si="49"/>
        <v/>
      </c>
      <c r="X206" s="4">
        <f t="shared" si="50"/>
        <v>11</v>
      </c>
      <c r="Y206" s="4" t="str">
        <f t="shared" si="51"/>
        <v>Tätortsnära landsbygdskommuner</v>
      </c>
      <c r="Z206" s="23">
        <v>11</v>
      </c>
      <c r="AA206" s="23" t="s">
        <v>51</v>
      </c>
      <c r="AB206" s="24" t="str">
        <f t="shared" si="58"/>
        <v>Landsbygdskommuner nära större städer</v>
      </c>
      <c r="AC206" s="23" t="str">
        <f t="shared" si="59"/>
        <v>Landsbygdskommuner</v>
      </c>
      <c r="AD206" s="25"/>
    </row>
    <row r="207" spans="2:30" x14ac:dyDescent="0.2">
      <c r="B207" s="1">
        <v>1862</v>
      </c>
      <c r="C207" s="1" t="s">
        <v>254</v>
      </c>
      <c r="D207" s="17">
        <v>9631</v>
      </c>
      <c r="E207" s="17">
        <v>6966</v>
      </c>
      <c r="F207" s="18">
        <f t="shared" si="52"/>
        <v>27.671062194995326</v>
      </c>
      <c r="G207" s="18">
        <f t="shared" si="53"/>
        <v>72.328937805004671</v>
      </c>
      <c r="H207" s="1" t="str">
        <f t="shared" si="54"/>
        <v/>
      </c>
      <c r="I207" s="1" t="str">
        <f t="shared" si="55"/>
        <v/>
      </c>
      <c r="K207" s="19"/>
      <c r="L207" s="1">
        <f t="shared" si="60"/>
        <v>1</v>
      </c>
      <c r="M207" s="4">
        <f t="shared" si="56"/>
        <v>2</v>
      </c>
      <c r="N207" s="4" t="str">
        <f t="shared" si="57"/>
        <v>Blandade kommuner</v>
      </c>
      <c r="O207" s="20">
        <v>2</v>
      </c>
      <c r="P207" s="1">
        <v>1862</v>
      </c>
      <c r="Q207" s="1" t="s">
        <v>254</v>
      </c>
      <c r="R207" s="1">
        <v>8718</v>
      </c>
      <c r="S207" s="21">
        <f t="shared" si="46"/>
        <v>90.520195202990337</v>
      </c>
      <c r="T207" s="21">
        <f t="shared" si="47"/>
        <v>1</v>
      </c>
      <c r="U207" s="22">
        <v>41.330886373862185</v>
      </c>
      <c r="V207" s="1" t="str">
        <f t="shared" si="48"/>
        <v/>
      </c>
      <c r="W207" s="1" t="str">
        <f t="shared" si="49"/>
        <v/>
      </c>
      <c r="X207" s="4">
        <f t="shared" si="50"/>
        <v>21</v>
      </c>
      <c r="Y207" s="4" t="str">
        <f t="shared" si="51"/>
        <v>Täta blandade kommuner</v>
      </c>
      <c r="Z207" s="23">
        <v>21</v>
      </c>
      <c r="AA207" s="23" t="s">
        <v>43</v>
      </c>
      <c r="AB207" s="24" t="str">
        <f t="shared" si="58"/>
        <v>Täta kommuner nära större städer</v>
      </c>
      <c r="AC207" s="23" t="str">
        <f t="shared" si="59"/>
        <v>Täta kommuner</v>
      </c>
      <c r="AD207" s="25"/>
    </row>
    <row r="208" spans="2:30" x14ac:dyDescent="0.2">
      <c r="B208" s="1">
        <v>1863</v>
      </c>
      <c r="C208" s="1" t="s">
        <v>255</v>
      </c>
      <c r="D208" s="17">
        <v>6896</v>
      </c>
      <c r="E208" s="17"/>
      <c r="F208" s="18">
        <f t="shared" si="52"/>
        <v>100</v>
      </c>
      <c r="G208" s="18">
        <f t="shared" si="53"/>
        <v>0</v>
      </c>
      <c r="H208" s="1">
        <f t="shared" si="54"/>
        <v>1</v>
      </c>
      <c r="I208" s="1" t="str">
        <f t="shared" si="55"/>
        <v/>
      </c>
      <c r="K208" s="19"/>
      <c r="L208" s="1" t="str">
        <f t="shared" si="60"/>
        <v/>
      </c>
      <c r="M208" s="4">
        <f t="shared" si="56"/>
        <v>1</v>
      </c>
      <c r="N208" s="4" t="str">
        <f t="shared" si="57"/>
        <v>Landsbygdskommuner</v>
      </c>
      <c r="O208" s="20">
        <v>1</v>
      </c>
      <c r="P208" s="1">
        <v>1863</v>
      </c>
      <c r="Q208" s="1" t="s">
        <v>255</v>
      </c>
      <c r="R208" s="1">
        <v>24</v>
      </c>
      <c r="S208" s="21">
        <f t="shared" si="46"/>
        <v>0.34802784222737815</v>
      </c>
      <c r="T208" s="21" t="str">
        <f t="shared" si="47"/>
        <v/>
      </c>
      <c r="U208" s="22">
        <v>58.40851701469451</v>
      </c>
      <c r="V208" s="1">
        <f t="shared" si="48"/>
        <v>1</v>
      </c>
      <c r="W208" s="1" t="str">
        <f t="shared" si="49"/>
        <v/>
      </c>
      <c r="X208" s="4">
        <f t="shared" si="50"/>
        <v>12</v>
      </c>
      <c r="Y208" s="4" t="str">
        <f t="shared" si="51"/>
        <v>Glesa landsbygdskommuner</v>
      </c>
      <c r="Z208" s="23">
        <v>12</v>
      </c>
      <c r="AA208" s="23" t="s">
        <v>83</v>
      </c>
      <c r="AB208" s="24" t="str">
        <f t="shared" si="58"/>
        <v>Landsbygdskommuner avlägset belägna</v>
      </c>
      <c r="AC208" s="23" t="str">
        <f t="shared" si="59"/>
        <v>Landsbygdskommuner</v>
      </c>
      <c r="AD208" s="25"/>
    </row>
    <row r="209" spans="2:30" x14ac:dyDescent="0.2">
      <c r="B209" s="1">
        <v>1864</v>
      </c>
      <c r="C209" s="1" t="s">
        <v>256</v>
      </c>
      <c r="D209" s="17">
        <v>4674</v>
      </c>
      <c r="E209" s="17"/>
      <c r="F209" s="18">
        <f t="shared" si="52"/>
        <v>100</v>
      </c>
      <c r="G209" s="18">
        <f t="shared" si="53"/>
        <v>0</v>
      </c>
      <c r="H209" s="1">
        <f t="shared" si="54"/>
        <v>1</v>
      </c>
      <c r="I209" s="1" t="str">
        <f t="shared" si="55"/>
        <v/>
      </c>
      <c r="K209" s="19"/>
      <c r="L209" s="1" t="str">
        <f t="shared" si="60"/>
        <v/>
      </c>
      <c r="M209" s="4">
        <f t="shared" si="56"/>
        <v>1</v>
      </c>
      <c r="N209" s="4" t="str">
        <f t="shared" si="57"/>
        <v>Landsbygdskommuner</v>
      </c>
      <c r="O209" s="20">
        <v>1</v>
      </c>
      <c r="P209" s="1">
        <v>1864</v>
      </c>
      <c r="Q209" s="1" t="s">
        <v>256</v>
      </c>
      <c r="R209" s="1">
        <v>0</v>
      </c>
      <c r="S209" s="21">
        <f t="shared" si="46"/>
        <v>0</v>
      </c>
      <c r="T209" s="21" t="str">
        <f t="shared" si="47"/>
        <v/>
      </c>
      <c r="U209" s="22">
        <v>57.705908572243615</v>
      </c>
      <c r="V209" s="1">
        <f t="shared" si="48"/>
        <v>1</v>
      </c>
      <c r="W209" s="1" t="str">
        <f t="shared" si="49"/>
        <v/>
      </c>
      <c r="X209" s="4">
        <f t="shared" si="50"/>
        <v>12</v>
      </c>
      <c r="Y209" s="4" t="str">
        <f t="shared" si="51"/>
        <v>Glesa landsbygdskommuner</v>
      </c>
      <c r="Z209" s="23">
        <v>12</v>
      </c>
      <c r="AA209" s="23" t="s">
        <v>83</v>
      </c>
      <c r="AB209" s="24" t="str">
        <f t="shared" si="58"/>
        <v>Landsbygdskommuner avlägset belägna</v>
      </c>
      <c r="AC209" s="23" t="str">
        <f t="shared" si="59"/>
        <v>Landsbygdskommuner</v>
      </c>
      <c r="AD209" s="25"/>
    </row>
    <row r="210" spans="2:30" x14ac:dyDescent="0.2">
      <c r="B210" s="1">
        <v>1880</v>
      </c>
      <c r="C210" s="1" t="s">
        <v>257</v>
      </c>
      <c r="D210" s="17">
        <v>156381</v>
      </c>
      <c r="E210" s="17">
        <v>123470</v>
      </c>
      <c r="F210" s="18">
        <f t="shared" si="52"/>
        <v>21.045395540378948</v>
      </c>
      <c r="G210" s="18">
        <f t="shared" si="53"/>
        <v>78.954604459621052</v>
      </c>
      <c r="H210" s="1" t="str">
        <f t="shared" si="54"/>
        <v/>
      </c>
      <c r="I210" s="1" t="str">
        <f t="shared" si="55"/>
        <v/>
      </c>
      <c r="K210" s="19"/>
      <c r="L210" s="1">
        <f t="shared" si="60"/>
        <v>1</v>
      </c>
      <c r="M210" s="4">
        <f t="shared" si="56"/>
        <v>2</v>
      </c>
      <c r="N210" s="4" t="str">
        <f t="shared" si="57"/>
        <v>Blandade kommuner</v>
      </c>
      <c r="O210" s="20">
        <v>2</v>
      </c>
      <c r="P210" s="1">
        <v>1880</v>
      </c>
      <c r="Q210" s="1" t="s">
        <v>257</v>
      </c>
      <c r="R210" s="1">
        <v>156276</v>
      </c>
      <c r="S210" s="21">
        <f t="shared" si="46"/>
        <v>99.932856293283706</v>
      </c>
      <c r="T210" s="21">
        <f t="shared" si="47"/>
        <v>1</v>
      </c>
      <c r="U210" s="22">
        <v>6.5983987824607855</v>
      </c>
      <c r="V210" s="1" t="str">
        <f t="shared" si="48"/>
        <v/>
      </c>
      <c r="W210" s="1" t="str">
        <f t="shared" si="49"/>
        <v/>
      </c>
      <c r="X210" s="4">
        <f t="shared" si="50"/>
        <v>21</v>
      </c>
      <c r="Y210" s="4" t="str">
        <f t="shared" si="51"/>
        <v>Täta blandade kommuner</v>
      </c>
      <c r="Z210" s="23">
        <v>21</v>
      </c>
      <c r="AA210" s="23" t="s">
        <v>43</v>
      </c>
      <c r="AB210" s="24" t="str">
        <f t="shared" si="58"/>
        <v>Täta kommuner nära större städer</v>
      </c>
      <c r="AC210" s="23" t="str">
        <f t="shared" si="59"/>
        <v>Täta kommuner</v>
      </c>
      <c r="AD210" s="25"/>
    </row>
    <row r="211" spans="2:30" x14ac:dyDescent="0.2">
      <c r="B211" s="1">
        <v>1881</v>
      </c>
      <c r="C211" s="1" t="s">
        <v>258</v>
      </c>
      <c r="D211" s="17">
        <v>21862</v>
      </c>
      <c r="E211" s="17">
        <v>15199</v>
      </c>
      <c r="F211" s="18">
        <f t="shared" si="52"/>
        <v>30.477540938614951</v>
      </c>
      <c r="G211" s="18">
        <f t="shared" si="53"/>
        <v>69.522459061385049</v>
      </c>
      <c r="H211" s="1" t="str">
        <f t="shared" si="54"/>
        <v/>
      </c>
      <c r="I211" s="1" t="str">
        <f t="shared" si="55"/>
        <v/>
      </c>
      <c r="K211" s="19"/>
      <c r="L211" s="1">
        <f t="shared" si="60"/>
        <v>1</v>
      </c>
      <c r="M211" s="4">
        <f t="shared" si="56"/>
        <v>2</v>
      </c>
      <c r="N211" s="4" t="str">
        <f t="shared" si="57"/>
        <v>Blandade kommuner</v>
      </c>
      <c r="O211" s="20">
        <v>2</v>
      </c>
      <c r="P211" s="1">
        <v>1881</v>
      </c>
      <c r="Q211" s="1" t="s">
        <v>258</v>
      </c>
      <c r="R211" s="1">
        <v>21862</v>
      </c>
      <c r="S211" s="21">
        <f t="shared" si="46"/>
        <v>100</v>
      </c>
      <c r="T211" s="21">
        <f t="shared" si="47"/>
        <v>1</v>
      </c>
      <c r="U211" s="22">
        <v>16.121519074192665</v>
      </c>
      <c r="V211" s="1" t="str">
        <f t="shared" si="48"/>
        <v/>
      </c>
      <c r="W211" s="1" t="str">
        <f t="shared" si="49"/>
        <v/>
      </c>
      <c r="X211" s="4">
        <f t="shared" si="50"/>
        <v>21</v>
      </c>
      <c r="Y211" s="4" t="str">
        <f t="shared" si="51"/>
        <v>Täta blandade kommuner</v>
      </c>
      <c r="Z211" s="23">
        <v>21</v>
      </c>
      <c r="AA211" s="23" t="s">
        <v>43</v>
      </c>
      <c r="AB211" s="24" t="str">
        <f t="shared" si="58"/>
        <v>Täta kommuner nära större städer</v>
      </c>
      <c r="AC211" s="23" t="str">
        <f t="shared" si="59"/>
        <v>Täta kommuner</v>
      </c>
      <c r="AD211" s="25"/>
    </row>
    <row r="212" spans="2:30" x14ac:dyDescent="0.2">
      <c r="B212" s="1">
        <v>1882</v>
      </c>
      <c r="C212" s="1" t="s">
        <v>259</v>
      </c>
      <c r="D212" s="17">
        <v>11471</v>
      </c>
      <c r="E212" s="17"/>
      <c r="F212" s="18">
        <f t="shared" si="52"/>
        <v>100</v>
      </c>
      <c r="G212" s="18">
        <f t="shared" si="53"/>
        <v>0</v>
      </c>
      <c r="H212" s="1">
        <f t="shared" si="54"/>
        <v>1</v>
      </c>
      <c r="I212" s="1" t="str">
        <f t="shared" si="55"/>
        <v/>
      </c>
      <c r="K212" s="19"/>
      <c r="L212" s="1" t="str">
        <f t="shared" si="60"/>
        <v/>
      </c>
      <c r="M212" s="4">
        <f t="shared" si="56"/>
        <v>1</v>
      </c>
      <c r="N212" s="4" t="str">
        <f t="shared" si="57"/>
        <v>Landsbygdskommuner</v>
      </c>
      <c r="O212" s="20">
        <v>1</v>
      </c>
      <c r="P212" s="1">
        <v>1882</v>
      </c>
      <c r="Q212" s="1" t="s">
        <v>259</v>
      </c>
      <c r="R212" s="1">
        <v>10609</v>
      </c>
      <c r="S212" s="21">
        <f t="shared" si="46"/>
        <v>92.485397960073229</v>
      </c>
      <c r="T212" s="21">
        <f t="shared" si="47"/>
        <v>1</v>
      </c>
      <c r="U212" s="22">
        <v>35.304521547089763</v>
      </c>
      <c r="V212" s="1">
        <f t="shared" si="48"/>
        <v>1</v>
      </c>
      <c r="W212" s="1" t="str">
        <f t="shared" si="49"/>
        <v/>
      </c>
      <c r="X212" s="4">
        <f t="shared" si="50"/>
        <v>11</v>
      </c>
      <c r="Y212" s="4" t="str">
        <f t="shared" si="51"/>
        <v>Tätortsnära landsbygdskommuner</v>
      </c>
      <c r="Z212" s="23">
        <v>11</v>
      </c>
      <c r="AA212" s="23" t="s">
        <v>51</v>
      </c>
      <c r="AB212" s="24" t="str">
        <f t="shared" si="58"/>
        <v>Landsbygdskommuner nära större städer</v>
      </c>
      <c r="AC212" s="23" t="str">
        <f t="shared" si="59"/>
        <v>Landsbygdskommuner</v>
      </c>
      <c r="AD212" s="25"/>
    </row>
    <row r="213" spans="2:30" x14ac:dyDescent="0.2">
      <c r="B213" s="1">
        <v>1883</v>
      </c>
      <c r="C213" s="1" t="s">
        <v>260</v>
      </c>
      <c r="D213" s="17">
        <v>30263</v>
      </c>
      <c r="E213" s="17">
        <v>25524</v>
      </c>
      <c r="F213" s="18">
        <f t="shared" si="52"/>
        <v>15.659386048970692</v>
      </c>
      <c r="G213" s="18">
        <f t="shared" si="53"/>
        <v>84.340613951029312</v>
      </c>
      <c r="H213" s="1" t="str">
        <f t="shared" si="54"/>
        <v/>
      </c>
      <c r="I213" s="1">
        <f t="shared" si="55"/>
        <v>1</v>
      </c>
      <c r="K213" s="19"/>
      <c r="L213" s="1">
        <f t="shared" si="60"/>
        <v>1</v>
      </c>
      <c r="M213" s="4">
        <f t="shared" si="56"/>
        <v>2</v>
      </c>
      <c r="N213" s="4" t="str">
        <f t="shared" si="57"/>
        <v>Blandade kommuner</v>
      </c>
      <c r="O213" s="20">
        <v>2</v>
      </c>
      <c r="P213" s="1">
        <v>1883</v>
      </c>
      <c r="Q213" s="1" t="s">
        <v>260</v>
      </c>
      <c r="R213" s="1">
        <v>30233</v>
      </c>
      <c r="S213" s="21">
        <f t="shared" si="46"/>
        <v>99.900869048012424</v>
      </c>
      <c r="T213" s="21">
        <f t="shared" si="47"/>
        <v>1</v>
      </c>
      <c r="U213" s="22">
        <v>31.51228783222637</v>
      </c>
      <c r="V213" s="1" t="str">
        <f t="shared" si="48"/>
        <v/>
      </c>
      <c r="W213" s="1" t="str">
        <f t="shared" si="49"/>
        <v/>
      </c>
      <c r="X213" s="4">
        <f t="shared" si="50"/>
        <v>21</v>
      </c>
      <c r="Y213" s="4" t="str">
        <f t="shared" si="51"/>
        <v>Täta blandade kommuner</v>
      </c>
      <c r="Z213" s="23">
        <v>21</v>
      </c>
      <c r="AA213" s="23" t="s">
        <v>43</v>
      </c>
      <c r="AB213" s="24" t="str">
        <f t="shared" si="58"/>
        <v>Täta kommuner nära större städer</v>
      </c>
      <c r="AC213" s="23" t="str">
        <f t="shared" si="59"/>
        <v>Täta kommuner</v>
      </c>
      <c r="AD213" s="25"/>
    </row>
    <row r="214" spans="2:30" x14ac:dyDescent="0.2">
      <c r="B214" s="1">
        <v>1884</v>
      </c>
      <c r="C214" s="1" t="s">
        <v>261</v>
      </c>
      <c r="D214" s="17">
        <v>10686</v>
      </c>
      <c r="E214" s="17">
        <v>5781</v>
      </c>
      <c r="F214" s="18">
        <f t="shared" si="52"/>
        <v>45.901179112857946</v>
      </c>
      <c r="G214" s="18">
        <f t="shared" si="53"/>
        <v>54.098820887142054</v>
      </c>
      <c r="H214" s="1" t="str">
        <f t="shared" si="54"/>
        <v/>
      </c>
      <c r="I214" s="1" t="str">
        <f t="shared" si="55"/>
        <v/>
      </c>
      <c r="K214" s="19"/>
      <c r="L214" s="1">
        <f t="shared" si="60"/>
        <v>1</v>
      </c>
      <c r="M214" s="4">
        <f t="shared" si="56"/>
        <v>2</v>
      </c>
      <c r="N214" s="4" t="str">
        <f t="shared" si="57"/>
        <v>Blandade kommuner</v>
      </c>
      <c r="O214" s="20">
        <v>2</v>
      </c>
      <c r="P214" s="1">
        <v>1884</v>
      </c>
      <c r="Q214" s="1" t="s">
        <v>261</v>
      </c>
      <c r="R214" s="1">
        <v>10470</v>
      </c>
      <c r="S214" s="21">
        <f t="shared" si="46"/>
        <v>97.978663672094328</v>
      </c>
      <c r="T214" s="21">
        <f t="shared" si="47"/>
        <v>1</v>
      </c>
      <c r="U214" s="22">
        <v>28.393231018778465</v>
      </c>
      <c r="V214" s="1" t="str">
        <f t="shared" si="48"/>
        <v/>
      </c>
      <c r="W214" s="1" t="str">
        <f t="shared" si="49"/>
        <v/>
      </c>
      <c r="X214" s="4">
        <f t="shared" si="50"/>
        <v>21</v>
      </c>
      <c r="Y214" s="4" t="str">
        <f t="shared" si="51"/>
        <v>Täta blandade kommuner</v>
      </c>
      <c r="Z214" s="23">
        <v>21</v>
      </c>
      <c r="AA214" s="23" t="s">
        <v>43</v>
      </c>
      <c r="AB214" s="24" t="str">
        <f t="shared" si="58"/>
        <v>Täta kommuner nära större städer</v>
      </c>
      <c r="AC214" s="23" t="str">
        <f t="shared" si="59"/>
        <v>Täta kommuner</v>
      </c>
      <c r="AD214" s="25"/>
    </row>
    <row r="215" spans="2:30" x14ac:dyDescent="0.2">
      <c r="B215" s="1">
        <v>1885</v>
      </c>
      <c r="C215" s="1" t="s">
        <v>262</v>
      </c>
      <c r="D215" s="17">
        <v>23658</v>
      </c>
      <c r="E215" s="17">
        <v>8769</v>
      </c>
      <c r="F215" s="18">
        <f t="shared" si="52"/>
        <v>62.934313974131371</v>
      </c>
      <c r="G215" s="18">
        <f t="shared" si="53"/>
        <v>37.065686025868629</v>
      </c>
      <c r="H215" s="1">
        <f t="shared" si="54"/>
        <v>1</v>
      </c>
      <c r="I215" s="1" t="str">
        <f t="shared" si="55"/>
        <v/>
      </c>
      <c r="K215" s="19"/>
      <c r="L215" s="1" t="str">
        <f t="shared" si="60"/>
        <v/>
      </c>
      <c r="M215" s="4">
        <f t="shared" si="56"/>
        <v>1</v>
      </c>
      <c r="N215" s="4" t="str">
        <f t="shared" si="57"/>
        <v>Landsbygdskommuner</v>
      </c>
      <c r="O215" s="20">
        <v>1</v>
      </c>
      <c r="P215" s="1">
        <v>1885</v>
      </c>
      <c r="Q215" s="1" t="s">
        <v>262</v>
      </c>
      <c r="R215" s="1">
        <v>22557</v>
      </c>
      <c r="S215" s="21">
        <f t="shared" si="46"/>
        <v>95.346183109307631</v>
      </c>
      <c r="T215" s="21">
        <f t="shared" si="47"/>
        <v>1</v>
      </c>
      <c r="U215" s="22">
        <v>32.49824020063685</v>
      </c>
      <c r="V215" s="1" t="str">
        <f t="shared" si="48"/>
        <v/>
      </c>
      <c r="W215" s="1" t="str">
        <f t="shared" si="49"/>
        <v/>
      </c>
      <c r="X215" s="4">
        <f t="shared" si="50"/>
        <v>11</v>
      </c>
      <c r="Y215" s="4" t="str">
        <f t="shared" si="51"/>
        <v>Tätortsnära landsbygdskommuner</v>
      </c>
      <c r="Z215" s="23">
        <v>11</v>
      </c>
      <c r="AA215" s="23" t="s">
        <v>51</v>
      </c>
      <c r="AB215" s="24" t="str">
        <f t="shared" si="58"/>
        <v>Landsbygdskommuner nära större städer</v>
      </c>
      <c r="AC215" s="23" t="str">
        <f t="shared" si="59"/>
        <v>Landsbygdskommuner</v>
      </c>
      <c r="AD215" s="25"/>
    </row>
    <row r="216" spans="2:30" x14ac:dyDescent="0.2">
      <c r="B216" s="1">
        <v>1904</v>
      </c>
      <c r="C216" s="1" t="s">
        <v>263</v>
      </c>
      <c r="D216" s="17">
        <v>4366</v>
      </c>
      <c r="E216" s="17"/>
      <c r="F216" s="18">
        <f t="shared" si="52"/>
        <v>100</v>
      </c>
      <c r="G216" s="18">
        <f t="shared" si="53"/>
        <v>0</v>
      </c>
      <c r="H216" s="1">
        <f t="shared" si="54"/>
        <v>1</v>
      </c>
      <c r="I216" s="1" t="str">
        <f t="shared" si="55"/>
        <v/>
      </c>
      <c r="K216" s="19"/>
      <c r="L216" s="1" t="str">
        <f t="shared" si="60"/>
        <v/>
      </c>
      <c r="M216" s="4">
        <f t="shared" si="56"/>
        <v>1</v>
      </c>
      <c r="N216" s="4" t="str">
        <f t="shared" si="57"/>
        <v>Landsbygdskommuner</v>
      </c>
      <c r="O216" s="20">
        <v>1</v>
      </c>
      <c r="P216" s="1">
        <v>1904</v>
      </c>
      <c r="Q216" s="1" t="s">
        <v>263</v>
      </c>
      <c r="R216" s="1">
        <v>3287</v>
      </c>
      <c r="S216" s="21">
        <f t="shared" si="46"/>
        <v>75.286303252404949</v>
      </c>
      <c r="T216" s="21">
        <f t="shared" si="47"/>
        <v>1</v>
      </c>
      <c r="U216" s="22">
        <v>43.855905481752941</v>
      </c>
      <c r="V216" s="1">
        <f t="shared" si="48"/>
        <v>1</v>
      </c>
      <c r="W216" s="1" t="str">
        <f t="shared" si="49"/>
        <v/>
      </c>
      <c r="X216" s="4">
        <f t="shared" si="50"/>
        <v>11</v>
      </c>
      <c r="Y216" s="4" t="str">
        <f t="shared" si="51"/>
        <v>Tätortsnära landsbygdskommuner</v>
      </c>
      <c r="Z216" s="23">
        <v>11</v>
      </c>
      <c r="AA216" s="23" t="s">
        <v>51</v>
      </c>
      <c r="AB216" s="24" t="str">
        <f t="shared" si="58"/>
        <v>Landsbygdskommuner nära större städer</v>
      </c>
      <c r="AC216" s="23" t="str">
        <f t="shared" si="59"/>
        <v>Landsbygdskommuner</v>
      </c>
      <c r="AD216" s="25"/>
    </row>
    <row r="217" spans="2:30" x14ac:dyDescent="0.2">
      <c r="B217" s="1">
        <v>1907</v>
      </c>
      <c r="C217" s="1" t="s">
        <v>264</v>
      </c>
      <c r="D217" s="17">
        <v>10092</v>
      </c>
      <c r="E217" s="17">
        <v>6251</v>
      </c>
      <c r="F217" s="18">
        <f t="shared" si="52"/>
        <v>38.059849385652001</v>
      </c>
      <c r="G217" s="18">
        <f t="shared" si="53"/>
        <v>61.940150614347999</v>
      </c>
      <c r="H217" s="1" t="str">
        <f t="shared" si="54"/>
        <v/>
      </c>
      <c r="I217" s="1" t="str">
        <f t="shared" si="55"/>
        <v/>
      </c>
      <c r="K217" s="19"/>
      <c r="L217" s="1">
        <f t="shared" si="60"/>
        <v>1</v>
      </c>
      <c r="M217" s="4">
        <f t="shared" si="56"/>
        <v>2</v>
      </c>
      <c r="N217" s="4" t="str">
        <f t="shared" si="57"/>
        <v>Blandade kommuner</v>
      </c>
      <c r="O217" s="20">
        <v>2</v>
      </c>
      <c r="P217" s="1">
        <v>1907</v>
      </c>
      <c r="Q217" s="1" t="s">
        <v>264</v>
      </c>
      <c r="R217" s="1">
        <v>10092</v>
      </c>
      <c r="S217" s="21">
        <f t="shared" si="46"/>
        <v>100</v>
      </c>
      <c r="T217" s="21">
        <f t="shared" si="47"/>
        <v>1</v>
      </c>
      <c r="U217" s="22">
        <v>21.334575241115076</v>
      </c>
      <c r="V217" s="1" t="str">
        <f t="shared" si="48"/>
        <v/>
      </c>
      <c r="W217" s="1" t="str">
        <f t="shared" si="49"/>
        <v/>
      </c>
      <c r="X217" s="4">
        <f t="shared" si="50"/>
        <v>21</v>
      </c>
      <c r="Y217" s="4" t="str">
        <f t="shared" si="51"/>
        <v>Täta blandade kommuner</v>
      </c>
      <c r="Z217" s="23">
        <v>21</v>
      </c>
      <c r="AA217" s="23" t="s">
        <v>43</v>
      </c>
      <c r="AB217" s="24" t="str">
        <f t="shared" si="58"/>
        <v>Täta kommuner nära större städer</v>
      </c>
      <c r="AC217" s="23" t="str">
        <f t="shared" si="59"/>
        <v>Täta kommuner</v>
      </c>
      <c r="AD217" s="25"/>
    </row>
    <row r="218" spans="2:30" x14ac:dyDescent="0.2">
      <c r="B218" s="1">
        <v>1960</v>
      </c>
      <c r="C218" s="1" t="s">
        <v>265</v>
      </c>
      <c r="D218" s="17">
        <v>8745</v>
      </c>
      <c r="E218" s="17">
        <v>5175</v>
      </c>
      <c r="F218" s="18">
        <f t="shared" si="52"/>
        <v>40.82332761578045</v>
      </c>
      <c r="G218" s="18">
        <f t="shared" si="53"/>
        <v>59.17667238421955</v>
      </c>
      <c r="H218" s="1" t="str">
        <f t="shared" si="54"/>
        <v/>
      </c>
      <c r="I218" s="1" t="str">
        <f t="shared" si="55"/>
        <v/>
      </c>
      <c r="K218" s="19"/>
      <c r="L218" s="1">
        <f t="shared" si="60"/>
        <v>1</v>
      </c>
      <c r="M218" s="4">
        <f t="shared" si="56"/>
        <v>2</v>
      </c>
      <c r="N218" s="4" t="str">
        <f t="shared" si="57"/>
        <v>Blandade kommuner</v>
      </c>
      <c r="O218" s="20">
        <v>2</v>
      </c>
      <c r="P218" s="1">
        <v>1960</v>
      </c>
      <c r="Q218" s="1" t="s">
        <v>265</v>
      </c>
      <c r="R218" s="1">
        <v>8745</v>
      </c>
      <c r="S218" s="21">
        <f t="shared" si="46"/>
        <v>100</v>
      </c>
      <c r="T218" s="21">
        <f t="shared" si="47"/>
        <v>1</v>
      </c>
      <c r="U218" s="22">
        <v>21.507793024585474</v>
      </c>
      <c r="V218" s="1" t="str">
        <f t="shared" si="48"/>
        <v/>
      </c>
      <c r="W218" s="1" t="str">
        <f t="shared" si="49"/>
        <v/>
      </c>
      <c r="X218" s="4">
        <f t="shared" si="50"/>
        <v>21</v>
      </c>
      <c r="Y218" s="4" t="str">
        <f t="shared" si="51"/>
        <v>Täta blandade kommuner</v>
      </c>
      <c r="Z218" s="23">
        <v>21</v>
      </c>
      <c r="AA218" s="23" t="s">
        <v>43</v>
      </c>
      <c r="AB218" s="24" t="str">
        <f t="shared" si="58"/>
        <v>Täta kommuner nära större städer</v>
      </c>
      <c r="AC218" s="23" t="str">
        <f t="shared" si="59"/>
        <v>Täta kommuner</v>
      </c>
      <c r="AD218" s="25"/>
    </row>
    <row r="219" spans="2:30" x14ac:dyDescent="0.2">
      <c r="B219" s="1">
        <v>1961</v>
      </c>
      <c r="C219" s="1" t="s">
        <v>266</v>
      </c>
      <c r="D219" s="17">
        <v>16400</v>
      </c>
      <c r="E219" s="17">
        <v>11101</v>
      </c>
      <c r="F219" s="18">
        <f t="shared" si="52"/>
        <v>32.310975609756099</v>
      </c>
      <c r="G219" s="18">
        <f t="shared" si="53"/>
        <v>67.689024390243901</v>
      </c>
      <c r="H219" s="1" t="str">
        <f t="shared" si="54"/>
        <v/>
      </c>
      <c r="I219" s="1" t="str">
        <f t="shared" si="55"/>
        <v/>
      </c>
      <c r="K219" s="19"/>
      <c r="L219" s="1">
        <f t="shared" si="60"/>
        <v>1</v>
      </c>
      <c r="M219" s="4">
        <f t="shared" si="56"/>
        <v>2</v>
      </c>
      <c r="N219" s="4" t="str">
        <f t="shared" si="57"/>
        <v>Blandade kommuner</v>
      </c>
      <c r="O219" s="20">
        <v>2</v>
      </c>
      <c r="P219" s="1">
        <v>1961</v>
      </c>
      <c r="Q219" s="1" t="s">
        <v>266</v>
      </c>
      <c r="R219" s="1">
        <v>16400</v>
      </c>
      <c r="S219" s="21">
        <f t="shared" si="46"/>
        <v>100</v>
      </c>
      <c r="T219" s="21">
        <f t="shared" si="47"/>
        <v>1</v>
      </c>
      <c r="U219" s="22">
        <v>17.245693089430894</v>
      </c>
      <c r="V219" s="1" t="str">
        <f t="shared" si="48"/>
        <v/>
      </c>
      <c r="W219" s="1" t="str">
        <f t="shared" si="49"/>
        <v/>
      </c>
      <c r="X219" s="4">
        <f t="shared" si="50"/>
        <v>21</v>
      </c>
      <c r="Y219" s="4" t="str">
        <f t="shared" si="51"/>
        <v>Täta blandade kommuner</v>
      </c>
      <c r="Z219" s="23">
        <v>21</v>
      </c>
      <c r="AA219" s="23" t="s">
        <v>43</v>
      </c>
      <c r="AB219" s="24" t="str">
        <f t="shared" si="58"/>
        <v>Täta kommuner nära större städer</v>
      </c>
      <c r="AC219" s="23" t="str">
        <f t="shared" si="59"/>
        <v>Täta kommuner</v>
      </c>
      <c r="AD219" s="25"/>
    </row>
    <row r="220" spans="2:30" x14ac:dyDescent="0.2">
      <c r="B220" s="1">
        <v>1962</v>
      </c>
      <c r="C220" s="1" t="s">
        <v>267</v>
      </c>
      <c r="D220" s="17">
        <v>5729</v>
      </c>
      <c r="E220" s="17"/>
      <c r="F220" s="18">
        <f t="shared" si="52"/>
        <v>100</v>
      </c>
      <c r="G220" s="18">
        <f t="shared" si="53"/>
        <v>0</v>
      </c>
      <c r="H220" s="1">
        <f t="shared" si="54"/>
        <v>1</v>
      </c>
      <c r="I220" s="1" t="str">
        <f t="shared" si="55"/>
        <v/>
      </c>
      <c r="K220" s="19"/>
      <c r="L220" s="1" t="str">
        <f t="shared" si="60"/>
        <v/>
      </c>
      <c r="M220" s="4">
        <f t="shared" si="56"/>
        <v>1</v>
      </c>
      <c r="N220" s="4" t="str">
        <f t="shared" si="57"/>
        <v>Landsbygdskommuner</v>
      </c>
      <c r="O220" s="20">
        <v>1</v>
      </c>
      <c r="P220" s="1">
        <v>1962</v>
      </c>
      <c r="Q220" s="1" t="s">
        <v>267</v>
      </c>
      <c r="R220" s="1">
        <v>43</v>
      </c>
      <c r="S220" s="21">
        <f t="shared" si="46"/>
        <v>0.75056728923023208</v>
      </c>
      <c r="T220" s="21" t="str">
        <f t="shared" si="47"/>
        <v/>
      </c>
      <c r="U220" s="22">
        <v>52.358776982603132</v>
      </c>
      <c r="V220" s="1">
        <f t="shared" si="48"/>
        <v>1</v>
      </c>
      <c r="W220" s="1" t="str">
        <f t="shared" si="49"/>
        <v/>
      </c>
      <c r="X220" s="4">
        <f t="shared" si="50"/>
        <v>12</v>
      </c>
      <c r="Y220" s="4" t="str">
        <f t="shared" si="51"/>
        <v>Glesa landsbygdskommuner</v>
      </c>
      <c r="Z220" s="23">
        <v>12</v>
      </c>
      <c r="AA220" s="23" t="s">
        <v>83</v>
      </c>
      <c r="AB220" s="24" t="str">
        <f t="shared" si="58"/>
        <v>Landsbygdskommuner avlägset belägna</v>
      </c>
      <c r="AC220" s="23" t="str">
        <f t="shared" si="59"/>
        <v>Landsbygdskommuner</v>
      </c>
      <c r="AD220" s="25"/>
    </row>
    <row r="221" spans="2:30" x14ac:dyDescent="0.2">
      <c r="B221" s="1">
        <v>1980</v>
      </c>
      <c r="C221" s="1" t="s">
        <v>268</v>
      </c>
      <c r="D221" s="17">
        <v>155551</v>
      </c>
      <c r="E221" s="17">
        <v>124924</v>
      </c>
      <c r="F221" s="18">
        <f t="shared" si="52"/>
        <v>19.689362331325416</v>
      </c>
      <c r="G221" s="18">
        <f t="shared" si="53"/>
        <v>80.310637668674573</v>
      </c>
      <c r="H221" s="1" t="str">
        <f t="shared" si="54"/>
        <v/>
      </c>
      <c r="I221" s="1">
        <f t="shared" si="55"/>
        <v>1</v>
      </c>
      <c r="K221" s="19"/>
      <c r="L221" s="1">
        <f t="shared" si="60"/>
        <v>1</v>
      </c>
      <c r="M221" s="4">
        <f t="shared" si="56"/>
        <v>2</v>
      </c>
      <c r="N221" s="4" t="str">
        <f t="shared" si="57"/>
        <v>Blandade kommuner</v>
      </c>
      <c r="O221" s="20">
        <v>2</v>
      </c>
      <c r="P221" s="1">
        <v>1980</v>
      </c>
      <c r="Q221" s="1" t="s">
        <v>268</v>
      </c>
      <c r="R221" s="1">
        <v>155545</v>
      </c>
      <c r="S221" s="21">
        <f t="shared" si="46"/>
        <v>99.996142744180361</v>
      </c>
      <c r="T221" s="21">
        <f t="shared" si="47"/>
        <v>1</v>
      </c>
      <c r="U221" s="22">
        <v>6.132928535764262</v>
      </c>
      <c r="V221" s="1" t="str">
        <f t="shared" si="48"/>
        <v/>
      </c>
      <c r="W221" s="1" t="str">
        <f t="shared" si="49"/>
        <v/>
      </c>
      <c r="X221" s="4">
        <f t="shared" si="50"/>
        <v>21</v>
      </c>
      <c r="Y221" s="4" t="str">
        <f t="shared" si="51"/>
        <v>Täta blandade kommuner</v>
      </c>
      <c r="Z221" s="23">
        <v>21</v>
      </c>
      <c r="AA221" s="23" t="s">
        <v>43</v>
      </c>
      <c r="AB221" s="24" t="str">
        <f t="shared" si="58"/>
        <v>Täta kommuner nära större städer</v>
      </c>
      <c r="AC221" s="23" t="str">
        <f t="shared" si="59"/>
        <v>Täta kommuner</v>
      </c>
      <c r="AD221" s="25"/>
    </row>
    <row r="222" spans="2:30" x14ac:dyDescent="0.2">
      <c r="B222" s="1">
        <v>1981</v>
      </c>
      <c r="C222" s="1" t="s">
        <v>269</v>
      </c>
      <c r="D222" s="17">
        <v>22867</v>
      </c>
      <c r="E222" s="17">
        <v>12186</v>
      </c>
      <c r="F222" s="18">
        <f t="shared" si="52"/>
        <v>46.709231643853585</v>
      </c>
      <c r="G222" s="18">
        <f t="shared" si="53"/>
        <v>53.290768356146415</v>
      </c>
      <c r="H222" s="1" t="str">
        <f t="shared" si="54"/>
        <v/>
      </c>
      <c r="I222" s="1" t="str">
        <f t="shared" si="55"/>
        <v/>
      </c>
      <c r="K222" s="19"/>
      <c r="L222" s="1">
        <f t="shared" si="60"/>
        <v>1</v>
      </c>
      <c r="M222" s="4">
        <f t="shared" si="56"/>
        <v>2</v>
      </c>
      <c r="N222" s="4" t="str">
        <f t="shared" si="57"/>
        <v>Blandade kommuner</v>
      </c>
      <c r="O222" s="20">
        <v>2</v>
      </c>
      <c r="P222" s="1">
        <v>1981</v>
      </c>
      <c r="Q222" s="1" t="s">
        <v>269</v>
      </c>
      <c r="R222" s="1">
        <v>22561</v>
      </c>
      <c r="S222" s="21">
        <f t="shared" si="46"/>
        <v>98.661827087068701</v>
      </c>
      <c r="T222" s="21">
        <f t="shared" si="47"/>
        <v>1</v>
      </c>
      <c r="U222" s="22">
        <v>29.379072462500549</v>
      </c>
      <c r="V222" s="1" t="str">
        <f t="shared" si="48"/>
        <v/>
      </c>
      <c r="W222" s="1" t="str">
        <f t="shared" si="49"/>
        <v/>
      </c>
      <c r="X222" s="4">
        <f t="shared" si="50"/>
        <v>21</v>
      </c>
      <c r="Y222" s="4" t="str">
        <f t="shared" si="51"/>
        <v>Täta blandade kommuner</v>
      </c>
      <c r="Z222" s="23">
        <v>21</v>
      </c>
      <c r="AA222" s="23" t="s">
        <v>43</v>
      </c>
      <c r="AB222" s="24" t="str">
        <f t="shared" si="58"/>
        <v>Täta kommuner nära större städer</v>
      </c>
      <c r="AC222" s="23" t="str">
        <f t="shared" si="59"/>
        <v>Täta kommuner</v>
      </c>
      <c r="AD222" s="25"/>
    </row>
    <row r="223" spans="2:30" x14ac:dyDescent="0.2">
      <c r="B223" s="1">
        <v>1982</v>
      </c>
      <c r="C223" s="1" t="s">
        <v>270</v>
      </c>
      <c r="D223" s="17">
        <v>13267</v>
      </c>
      <c r="E223" s="17">
        <v>11190</v>
      </c>
      <c r="F223" s="18">
        <f t="shared" si="52"/>
        <v>15.655385543076807</v>
      </c>
      <c r="G223" s="18">
        <f t="shared" si="53"/>
        <v>84.344614456923196</v>
      </c>
      <c r="H223" s="1" t="str">
        <f t="shared" si="54"/>
        <v/>
      </c>
      <c r="I223" s="1">
        <f t="shared" si="55"/>
        <v>1</v>
      </c>
      <c r="K223" s="19"/>
      <c r="L223" s="1">
        <f t="shared" si="60"/>
        <v>1</v>
      </c>
      <c r="M223" s="4">
        <f t="shared" si="56"/>
        <v>2</v>
      </c>
      <c r="N223" s="4" t="str">
        <f t="shared" si="57"/>
        <v>Blandade kommuner</v>
      </c>
      <c r="O223" s="20">
        <v>2</v>
      </c>
      <c r="P223" s="1">
        <v>1982</v>
      </c>
      <c r="Q223" s="1" t="s">
        <v>270</v>
      </c>
      <c r="R223" s="1">
        <v>4378</v>
      </c>
      <c r="S223" s="21">
        <f t="shared" si="46"/>
        <v>32.999170875103637</v>
      </c>
      <c r="T223" s="21" t="str">
        <f t="shared" si="47"/>
        <v/>
      </c>
      <c r="U223" s="22">
        <v>45.208278686465164</v>
      </c>
      <c r="V223" s="1" t="str">
        <f t="shared" si="48"/>
        <v/>
      </c>
      <c r="W223" s="1" t="str">
        <f t="shared" si="49"/>
        <v/>
      </c>
      <c r="X223" s="4">
        <f t="shared" si="50"/>
        <v>22</v>
      </c>
      <c r="Y223" s="4" t="str">
        <f t="shared" si="51"/>
        <v>Glesa blandade kommuner</v>
      </c>
      <c r="Z223" s="23">
        <v>22</v>
      </c>
      <c r="AA223" s="23" t="s">
        <v>119</v>
      </c>
      <c r="AB223" s="24" t="str">
        <f t="shared" si="58"/>
        <v>Täta kommuner avlägset belägna</v>
      </c>
      <c r="AC223" s="23" t="str">
        <f t="shared" si="59"/>
        <v>Täta kommuner</v>
      </c>
      <c r="AD223" s="25"/>
    </row>
    <row r="224" spans="2:30" x14ac:dyDescent="0.2">
      <c r="B224" s="1">
        <v>1983</v>
      </c>
      <c r="C224" s="1" t="s">
        <v>271</v>
      </c>
      <c r="D224" s="17">
        <v>26085</v>
      </c>
      <c r="E224" s="17">
        <v>17501</v>
      </c>
      <c r="F224" s="18">
        <f t="shared" si="52"/>
        <v>32.907801418439711</v>
      </c>
      <c r="G224" s="18">
        <f t="shared" si="53"/>
        <v>67.092198581560282</v>
      </c>
      <c r="H224" s="1" t="str">
        <f t="shared" si="54"/>
        <v/>
      </c>
      <c r="I224" s="1" t="str">
        <f t="shared" si="55"/>
        <v/>
      </c>
      <c r="K224" s="19"/>
      <c r="L224" s="1">
        <f t="shared" si="60"/>
        <v>1</v>
      </c>
      <c r="M224" s="4">
        <f t="shared" si="56"/>
        <v>2</v>
      </c>
      <c r="N224" s="4" t="str">
        <f t="shared" si="57"/>
        <v>Blandade kommuner</v>
      </c>
      <c r="O224" s="20">
        <v>2</v>
      </c>
      <c r="P224" s="1">
        <v>1983</v>
      </c>
      <c r="Q224" s="1" t="s">
        <v>271</v>
      </c>
      <c r="R224" s="1">
        <v>26024</v>
      </c>
      <c r="S224" s="21">
        <f t="shared" si="46"/>
        <v>99.76614912785125</v>
      </c>
      <c r="T224" s="21">
        <f t="shared" si="47"/>
        <v>1</v>
      </c>
      <c r="U224" s="22">
        <v>27.445271867612291</v>
      </c>
      <c r="V224" s="1" t="str">
        <f t="shared" si="48"/>
        <v/>
      </c>
      <c r="W224" s="1" t="str">
        <f t="shared" si="49"/>
        <v/>
      </c>
      <c r="X224" s="4">
        <f t="shared" si="50"/>
        <v>21</v>
      </c>
      <c r="Y224" s="4" t="str">
        <f t="shared" si="51"/>
        <v>Täta blandade kommuner</v>
      </c>
      <c r="Z224" s="23">
        <v>21</v>
      </c>
      <c r="AA224" s="23" t="s">
        <v>43</v>
      </c>
      <c r="AB224" s="24" t="str">
        <f t="shared" si="58"/>
        <v>Täta kommuner nära större städer</v>
      </c>
      <c r="AC224" s="23" t="str">
        <f t="shared" si="59"/>
        <v>Täta kommuner</v>
      </c>
      <c r="AD224" s="25"/>
    </row>
    <row r="225" spans="2:30" x14ac:dyDescent="0.2">
      <c r="B225" s="1">
        <v>1984</v>
      </c>
      <c r="C225" s="1" t="s">
        <v>272</v>
      </c>
      <c r="D225" s="17">
        <v>14039</v>
      </c>
      <c r="E225" s="17">
        <v>10621</v>
      </c>
      <c r="F225" s="18">
        <f t="shared" si="52"/>
        <v>24.346463423320749</v>
      </c>
      <c r="G225" s="18">
        <f t="shared" si="53"/>
        <v>75.653536576679244</v>
      </c>
      <c r="H225" s="1" t="str">
        <f t="shared" si="54"/>
        <v/>
      </c>
      <c r="I225" s="1" t="str">
        <f t="shared" si="55"/>
        <v/>
      </c>
      <c r="K225" s="19"/>
      <c r="L225" s="1">
        <f t="shared" si="60"/>
        <v>1</v>
      </c>
      <c r="M225" s="4">
        <f t="shared" si="56"/>
        <v>2</v>
      </c>
      <c r="N225" s="4" t="str">
        <f t="shared" si="57"/>
        <v>Blandade kommuner</v>
      </c>
      <c r="O225" s="20">
        <v>2</v>
      </c>
      <c r="P225" s="1">
        <v>1984</v>
      </c>
      <c r="Q225" s="1" t="s">
        <v>272</v>
      </c>
      <c r="R225" s="1">
        <v>14025</v>
      </c>
      <c r="S225" s="21">
        <f t="shared" si="46"/>
        <v>99.90027779756393</v>
      </c>
      <c r="T225" s="21">
        <f t="shared" si="47"/>
        <v>1</v>
      </c>
      <c r="U225" s="22">
        <v>28.206727687157205</v>
      </c>
      <c r="V225" s="1" t="str">
        <f t="shared" si="48"/>
        <v/>
      </c>
      <c r="W225" s="1" t="str">
        <f t="shared" si="49"/>
        <v/>
      </c>
      <c r="X225" s="4">
        <f t="shared" si="50"/>
        <v>21</v>
      </c>
      <c r="Y225" s="4" t="str">
        <f t="shared" si="51"/>
        <v>Täta blandade kommuner</v>
      </c>
      <c r="Z225" s="23">
        <v>21</v>
      </c>
      <c r="AA225" s="23" t="s">
        <v>43</v>
      </c>
      <c r="AB225" s="24" t="str">
        <f t="shared" si="58"/>
        <v>Täta kommuner nära större städer</v>
      </c>
      <c r="AC225" s="23" t="str">
        <f t="shared" si="59"/>
        <v>Täta kommuner</v>
      </c>
      <c r="AD225" s="25"/>
    </row>
    <row r="226" spans="2:30" x14ac:dyDescent="0.2">
      <c r="B226" s="1">
        <v>2021</v>
      </c>
      <c r="C226" s="1" t="s">
        <v>273</v>
      </c>
      <c r="D226" s="17">
        <v>6801</v>
      </c>
      <c r="E226" s="17"/>
      <c r="F226" s="18">
        <f t="shared" si="52"/>
        <v>100</v>
      </c>
      <c r="G226" s="18">
        <f t="shared" si="53"/>
        <v>0</v>
      </c>
      <c r="H226" s="1">
        <f t="shared" si="54"/>
        <v>1</v>
      </c>
      <c r="I226" s="1" t="str">
        <f t="shared" si="55"/>
        <v/>
      </c>
      <c r="K226" s="19"/>
      <c r="L226" s="1" t="str">
        <f t="shared" si="60"/>
        <v/>
      </c>
      <c r="M226" s="4">
        <f t="shared" si="56"/>
        <v>1</v>
      </c>
      <c r="N226" s="4" t="str">
        <f t="shared" si="57"/>
        <v>Landsbygdskommuner</v>
      </c>
      <c r="O226" s="20">
        <v>1</v>
      </c>
      <c r="P226" s="1">
        <v>2021</v>
      </c>
      <c r="Q226" s="1" t="s">
        <v>273</v>
      </c>
      <c r="R226" s="1">
        <v>9</v>
      </c>
      <c r="S226" s="21">
        <f t="shared" si="46"/>
        <v>0.13233348037053375</v>
      </c>
      <c r="T226" s="21" t="str">
        <f t="shared" si="47"/>
        <v/>
      </c>
      <c r="U226" s="22">
        <v>65.188724697348434</v>
      </c>
      <c r="V226" s="1">
        <f t="shared" si="48"/>
        <v>1</v>
      </c>
      <c r="W226" s="1" t="str">
        <f t="shared" si="49"/>
        <v/>
      </c>
      <c r="X226" s="4">
        <f t="shared" si="50"/>
        <v>12</v>
      </c>
      <c r="Y226" s="4" t="str">
        <f t="shared" si="51"/>
        <v>Glesa landsbygdskommuner</v>
      </c>
      <c r="Z226" s="23">
        <v>12</v>
      </c>
      <c r="AA226" s="23" t="s">
        <v>83</v>
      </c>
      <c r="AB226" s="24" t="str">
        <f t="shared" si="58"/>
        <v>Landsbygdskommuner avlägset belägna</v>
      </c>
      <c r="AC226" s="23" t="str">
        <f t="shared" si="59"/>
        <v>Landsbygdskommuner</v>
      </c>
      <c r="AD226" s="25"/>
    </row>
    <row r="227" spans="2:30" x14ac:dyDescent="0.2">
      <c r="B227" s="1">
        <v>2023</v>
      </c>
      <c r="C227" s="1" t="s">
        <v>274</v>
      </c>
      <c r="D227" s="17">
        <v>10177</v>
      </c>
      <c r="E227" s="17"/>
      <c r="F227" s="18">
        <f t="shared" si="52"/>
        <v>100</v>
      </c>
      <c r="G227" s="18">
        <f t="shared" si="53"/>
        <v>0</v>
      </c>
      <c r="H227" s="1">
        <f t="shared" si="54"/>
        <v>1</v>
      </c>
      <c r="I227" s="1" t="str">
        <f t="shared" si="55"/>
        <v/>
      </c>
      <c r="K227" s="19"/>
      <c r="L227" s="1" t="str">
        <f t="shared" si="60"/>
        <v/>
      </c>
      <c r="M227" s="4">
        <f t="shared" si="56"/>
        <v>1</v>
      </c>
      <c r="N227" s="4" t="str">
        <f t="shared" si="57"/>
        <v>Landsbygdskommuner</v>
      </c>
      <c r="O227" s="20">
        <v>1</v>
      </c>
      <c r="P227" s="1">
        <v>2023</v>
      </c>
      <c r="Q227" s="1" t="s">
        <v>274</v>
      </c>
      <c r="R227" s="1">
        <v>0</v>
      </c>
      <c r="S227" s="21">
        <f t="shared" si="46"/>
        <v>0</v>
      </c>
      <c r="T227" s="21" t="str">
        <f t="shared" si="47"/>
        <v/>
      </c>
      <c r="U227" s="22">
        <v>112.61028954177722</v>
      </c>
      <c r="V227" s="1">
        <f t="shared" si="48"/>
        <v>1</v>
      </c>
      <c r="W227" s="1">
        <f t="shared" si="49"/>
        <v>1</v>
      </c>
      <c r="X227" s="4">
        <f t="shared" si="50"/>
        <v>13</v>
      </c>
      <c r="Y227" s="4" t="str">
        <f t="shared" si="51"/>
        <v>Mycket glesa landsbygdskommuner</v>
      </c>
      <c r="Z227" s="23">
        <v>13</v>
      </c>
      <c r="AA227" s="23" t="s">
        <v>275</v>
      </c>
      <c r="AB227" s="24" t="str">
        <f t="shared" si="58"/>
        <v>Landsbygdskommuner mycket avlägset belägna</v>
      </c>
      <c r="AC227" s="23" t="str">
        <f t="shared" si="59"/>
        <v>Landsbygdskommuner</v>
      </c>
      <c r="AD227" s="25"/>
    </row>
    <row r="228" spans="2:30" x14ac:dyDescent="0.2">
      <c r="B228" s="1">
        <v>2026</v>
      </c>
      <c r="C228" s="1" t="s">
        <v>277</v>
      </c>
      <c r="D228" s="17">
        <v>10378</v>
      </c>
      <c r="E228" s="17"/>
      <c r="F228" s="18">
        <f t="shared" si="52"/>
        <v>100</v>
      </c>
      <c r="G228" s="18">
        <f t="shared" si="53"/>
        <v>0</v>
      </c>
      <c r="H228" s="1">
        <f t="shared" si="54"/>
        <v>1</v>
      </c>
      <c r="I228" s="1" t="str">
        <f t="shared" si="55"/>
        <v/>
      </c>
      <c r="K228" s="19"/>
      <c r="L228" s="1" t="str">
        <f t="shared" si="60"/>
        <v/>
      </c>
      <c r="M228" s="4">
        <f t="shared" si="56"/>
        <v>1</v>
      </c>
      <c r="N228" s="4" t="str">
        <f t="shared" si="57"/>
        <v>Landsbygdskommuner</v>
      </c>
      <c r="O228" s="20">
        <v>1</v>
      </c>
      <c r="P228" s="1">
        <v>2026</v>
      </c>
      <c r="Q228" s="1" t="s">
        <v>277</v>
      </c>
      <c r="R228" s="1">
        <v>10362</v>
      </c>
      <c r="S228" s="21">
        <f t="shared" si="46"/>
        <v>99.845827712468676</v>
      </c>
      <c r="T228" s="21">
        <f t="shared" si="47"/>
        <v>1</v>
      </c>
      <c r="U228" s="22">
        <v>22.17088392111518</v>
      </c>
      <c r="V228" s="1">
        <f t="shared" si="48"/>
        <v>1</v>
      </c>
      <c r="W228" s="1" t="str">
        <f t="shared" si="49"/>
        <v/>
      </c>
      <c r="X228" s="4">
        <f t="shared" si="50"/>
        <v>11</v>
      </c>
      <c r="Y228" s="4" t="str">
        <f t="shared" si="51"/>
        <v>Tätortsnära landsbygdskommuner</v>
      </c>
      <c r="Z228" s="23">
        <v>11</v>
      </c>
      <c r="AA228" s="23" t="s">
        <v>51</v>
      </c>
      <c r="AB228" s="24" t="str">
        <f t="shared" si="58"/>
        <v>Landsbygdskommuner nära större städer</v>
      </c>
      <c r="AC228" s="23" t="str">
        <f t="shared" si="59"/>
        <v>Landsbygdskommuner</v>
      </c>
      <c r="AD228" s="25"/>
    </row>
    <row r="229" spans="2:30" x14ac:dyDescent="0.2">
      <c r="B229" s="1">
        <v>2029</v>
      </c>
      <c r="C229" s="1" t="s">
        <v>278</v>
      </c>
      <c r="D229" s="17">
        <v>15801</v>
      </c>
      <c r="E229" s="17"/>
      <c r="F229" s="18">
        <f t="shared" si="52"/>
        <v>100</v>
      </c>
      <c r="G229" s="18">
        <f t="shared" si="53"/>
        <v>0</v>
      </c>
      <c r="H229" s="1">
        <f t="shared" si="54"/>
        <v>1</v>
      </c>
      <c r="I229" s="1" t="str">
        <f t="shared" si="55"/>
        <v/>
      </c>
      <c r="K229" s="19"/>
      <c r="L229" s="1" t="str">
        <f t="shared" si="60"/>
        <v/>
      </c>
      <c r="M229" s="4">
        <f t="shared" si="56"/>
        <v>1</v>
      </c>
      <c r="N229" s="4" t="str">
        <f t="shared" si="57"/>
        <v>Landsbygdskommuner</v>
      </c>
      <c r="O229" s="20">
        <v>1</v>
      </c>
      <c r="P229" s="1">
        <v>2029</v>
      </c>
      <c r="Q229" s="1" t="s">
        <v>278</v>
      </c>
      <c r="R229" s="1">
        <v>14787</v>
      </c>
      <c r="S229" s="21">
        <f t="shared" si="46"/>
        <v>93.582684640212648</v>
      </c>
      <c r="T229" s="21">
        <f t="shared" si="47"/>
        <v>1</v>
      </c>
      <c r="U229" s="22">
        <v>33.539267556905685</v>
      </c>
      <c r="V229" s="1">
        <f t="shared" si="48"/>
        <v>1</v>
      </c>
      <c r="W229" s="1" t="str">
        <f t="shared" si="49"/>
        <v/>
      </c>
      <c r="X229" s="4">
        <f t="shared" si="50"/>
        <v>11</v>
      </c>
      <c r="Y229" s="4" t="str">
        <f t="shared" si="51"/>
        <v>Tätortsnära landsbygdskommuner</v>
      </c>
      <c r="Z229" s="23">
        <v>11</v>
      </c>
      <c r="AA229" s="23" t="s">
        <v>51</v>
      </c>
      <c r="AB229" s="24" t="str">
        <f t="shared" si="58"/>
        <v>Landsbygdskommuner nära större städer</v>
      </c>
      <c r="AC229" s="23" t="str">
        <f t="shared" si="59"/>
        <v>Landsbygdskommuner</v>
      </c>
      <c r="AD229" s="25"/>
    </row>
    <row r="230" spans="2:30" x14ac:dyDescent="0.2">
      <c r="B230" s="1">
        <v>2031</v>
      </c>
      <c r="C230" s="1" t="s">
        <v>279</v>
      </c>
      <c r="D230" s="17">
        <v>11047</v>
      </c>
      <c r="E230" s="17"/>
      <c r="F230" s="18">
        <f t="shared" si="52"/>
        <v>100</v>
      </c>
      <c r="G230" s="18">
        <f t="shared" si="53"/>
        <v>0</v>
      </c>
      <c r="H230" s="1">
        <f t="shared" si="54"/>
        <v>1</v>
      </c>
      <c r="I230" s="1" t="str">
        <f t="shared" si="55"/>
        <v/>
      </c>
      <c r="K230" s="19"/>
      <c r="L230" s="1" t="str">
        <f t="shared" si="60"/>
        <v/>
      </c>
      <c r="M230" s="4">
        <f t="shared" si="56"/>
        <v>1</v>
      </c>
      <c r="N230" s="4" t="str">
        <f t="shared" si="57"/>
        <v>Landsbygdskommuner</v>
      </c>
      <c r="O230" s="20">
        <v>1</v>
      </c>
      <c r="P230" s="1">
        <v>2031</v>
      </c>
      <c r="Q230" s="1" t="s">
        <v>279</v>
      </c>
      <c r="R230" s="1">
        <v>8517</v>
      </c>
      <c r="S230" s="21">
        <f t="shared" si="46"/>
        <v>77.097854621164117</v>
      </c>
      <c r="T230" s="21">
        <f t="shared" si="47"/>
        <v>1</v>
      </c>
      <c r="U230" s="22">
        <v>42.478496424368608</v>
      </c>
      <c r="V230" s="1">
        <f t="shared" si="48"/>
        <v>1</v>
      </c>
      <c r="W230" s="1" t="str">
        <f t="shared" si="49"/>
        <v/>
      </c>
      <c r="X230" s="4">
        <f t="shared" si="50"/>
        <v>11</v>
      </c>
      <c r="Y230" s="4" t="str">
        <f t="shared" si="51"/>
        <v>Tätortsnära landsbygdskommuner</v>
      </c>
      <c r="Z230" s="23">
        <v>11</v>
      </c>
      <c r="AA230" s="23" t="s">
        <v>51</v>
      </c>
      <c r="AB230" s="24" t="str">
        <f t="shared" si="58"/>
        <v>Landsbygdskommuner nära större städer</v>
      </c>
      <c r="AC230" s="23" t="str">
        <f t="shared" si="59"/>
        <v>Landsbygdskommuner</v>
      </c>
      <c r="AD230" s="25"/>
    </row>
    <row r="231" spans="2:30" x14ac:dyDescent="0.2">
      <c r="B231" s="1">
        <v>2034</v>
      </c>
      <c r="C231" s="1" t="s">
        <v>280</v>
      </c>
      <c r="D231" s="17">
        <v>6877</v>
      </c>
      <c r="E231" s="17"/>
      <c r="F231" s="18">
        <f t="shared" si="52"/>
        <v>100</v>
      </c>
      <c r="G231" s="18">
        <f t="shared" si="53"/>
        <v>0</v>
      </c>
      <c r="H231" s="1">
        <f t="shared" si="54"/>
        <v>1</v>
      </c>
      <c r="I231" s="1" t="str">
        <f t="shared" si="55"/>
        <v/>
      </c>
      <c r="K231" s="19"/>
      <c r="L231" s="1" t="str">
        <f t="shared" si="60"/>
        <v/>
      </c>
      <c r="M231" s="4">
        <f t="shared" si="56"/>
        <v>1</v>
      </c>
      <c r="N231" s="4" t="str">
        <f t="shared" si="57"/>
        <v>Landsbygdskommuner</v>
      </c>
      <c r="O231" s="20">
        <v>1</v>
      </c>
      <c r="P231" s="1">
        <v>2034</v>
      </c>
      <c r="Q231" s="1" t="s">
        <v>280</v>
      </c>
      <c r="R231" s="1">
        <v>0</v>
      </c>
      <c r="S231" s="21">
        <f t="shared" si="46"/>
        <v>0</v>
      </c>
      <c r="T231" s="21" t="str">
        <f t="shared" si="47"/>
        <v/>
      </c>
      <c r="U231" s="22">
        <v>73.276096650671306</v>
      </c>
      <c r="V231" s="1">
        <f t="shared" si="48"/>
        <v>1</v>
      </c>
      <c r="W231" s="1" t="str">
        <f t="shared" si="49"/>
        <v/>
      </c>
      <c r="X231" s="4">
        <f t="shared" si="50"/>
        <v>12</v>
      </c>
      <c r="Y231" s="4" t="str">
        <f t="shared" si="51"/>
        <v>Glesa landsbygdskommuner</v>
      </c>
      <c r="Z231" s="23">
        <v>12</v>
      </c>
      <c r="AA231" s="23" t="s">
        <v>83</v>
      </c>
      <c r="AB231" s="24" t="str">
        <f t="shared" si="58"/>
        <v>Landsbygdskommuner avlägset belägna</v>
      </c>
      <c r="AC231" s="23" t="str">
        <f t="shared" si="59"/>
        <v>Landsbygdskommuner</v>
      </c>
      <c r="AD231" s="25"/>
    </row>
    <row r="232" spans="2:30" x14ac:dyDescent="0.2">
      <c r="B232" s="1">
        <v>2039</v>
      </c>
      <c r="C232" s="1" t="s">
        <v>281</v>
      </c>
      <c r="D232" s="17">
        <v>7033</v>
      </c>
      <c r="E232" s="17"/>
      <c r="F232" s="18">
        <f t="shared" si="52"/>
        <v>100</v>
      </c>
      <c r="G232" s="18">
        <f t="shared" si="53"/>
        <v>0</v>
      </c>
      <c r="H232" s="1">
        <f t="shared" si="54"/>
        <v>1</v>
      </c>
      <c r="I232" s="1" t="str">
        <f t="shared" si="55"/>
        <v/>
      </c>
      <c r="K232" s="19"/>
      <c r="L232" s="1" t="str">
        <f t="shared" si="60"/>
        <v/>
      </c>
      <c r="M232" s="4">
        <f t="shared" si="56"/>
        <v>1</v>
      </c>
      <c r="N232" s="4" t="str">
        <f t="shared" si="57"/>
        <v>Landsbygdskommuner</v>
      </c>
      <c r="O232" s="20">
        <v>1</v>
      </c>
      <c r="P232" s="1">
        <v>2039</v>
      </c>
      <c r="Q232" s="1" t="s">
        <v>281</v>
      </c>
      <c r="R232" s="1">
        <v>0</v>
      </c>
      <c r="S232" s="21">
        <f t="shared" si="46"/>
        <v>0</v>
      </c>
      <c r="T232" s="21" t="str">
        <f t="shared" si="47"/>
        <v/>
      </c>
      <c r="U232" s="22">
        <v>116.4409711360728</v>
      </c>
      <c r="V232" s="1">
        <f t="shared" si="48"/>
        <v>1</v>
      </c>
      <c r="W232" s="1">
        <f t="shared" si="49"/>
        <v>1</v>
      </c>
      <c r="X232" s="4">
        <f t="shared" si="50"/>
        <v>13</v>
      </c>
      <c r="Y232" s="4" t="str">
        <f t="shared" si="51"/>
        <v>Mycket glesa landsbygdskommuner</v>
      </c>
      <c r="Z232" s="23">
        <v>13</v>
      </c>
      <c r="AA232" s="23" t="s">
        <v>275</v>
      </c>
      <c r="AB232" s="24" t="str">
        <f t="shared" si="58"/>
        <v>Landsbygdskommuner mycket avlägset belägna</v>
      </c>
      <c r="AC232" s="23" t="str">
        <f t="shared" si="59"/>
        <v>Landsbygdskommuner</v>
      </c>
      <c r="AD232" s="25"/>
    </row>
    <row r="233" spans="2:30" x14ac:dyDescent="0.2">
      <c r="B233" s="1">
        <v>2061</v>
      </c>
      <c r="C233" s="1" t="s">
        <v>282</v>
      </c>
      <c r="D233" s="17">
        <v>10854</v>
      </c>
      <c r="E233" s="17">
        <v>274</v>
      </c>
      <c r="F233" s="18">
        <f t="shared" si="52"/>
        <v>97.475585037774096</v>
      </c>
      <c r="G233" s="18">
        <f t="shared" si="53"/>
        <v>2.5244149622259076</v>
      </c>
      <c r="H233" s="1">
        <f t="shared" si="54"/>
        <v>1</v>
      </c>
      <c r="I233" s="1" t="str">
        <f t="shared" si="55"/>
        <v/>
      </c>
      <c r="K233" s="19"/>
      <c r="L233" s="1" t="str">
        <f t="shared" si="60"/>
        <v/>
      </c>
      <c r="M233" s="4">
        <f t="shared" si="56"/>
        <v>1</v>
      </c>
      <c r="N233" s="4" t="str">
        <f t="shared" si="57"/>
        <v>Landsbygdskommuner</v>
      </c>
      <c r="O233" s="20">
        <v>2</v>
      </c>
      <c r="P233" s="1">
        <v>2061</v>
      </c>
      <c r="Q233" s="1" t="s">
        <v>282</v>
      </c>
      <c r="R233" s="1">
        <v>8264</v>
      </c>
      <c r="S233" s="21">
        <f t="shared" si="46"/>
        <v>76.137829371660217</v>
      </c>
      <c r="T233" s="21">
        <f t="shared" si="47"/>
        <v>1</v>
      </c>
      <c r="U233" s="22">
        <v>39.807808181315643</v>
      </c>
      <c r="V233" s="1" t="str">
        <f t="shared" si="48"/>
        <v/>
      </c>
      <c r="W233" s="1" t="str">
        <f t="shared" si="49"/>
        <v/>
      </c>
      <c r="X233" s="4">
        <f t="shared" si="50"/>
        <v>11</v>
      </c>
      <c r="Y233" s="4" t="str">
        <f t="shared" si="51"/>
        <v>Tätortsnära landsbygdskommuner</v>
      </c>
      <c r="Z233" s="23">
        <v>21</v>
      </c>
      <c r="AA233" s="23" t="s">
        <v>43</v>
      </c>
      <c r="AB233" s="24" t="str">
        <f t="shared" si="58"/>
        <v>Landsbygdskommuner nära större städer</v>
      </c>
      <c r="AC233" s="23" t="str">
        <f t="shared" si="59"/>
        <v>Landsbygdskommuner</v>
      </c>
      <c r="AD233" s="25"/>
    </row>
    <row r="234" spans="2:30" x14ac:dyDescent="0.2">
      <c r="B234" s="1">
        <v>2062</v>
      </c>
      <c r="C234" s="1" t="s">
        <v>283</v>
      </c>
      <c r="D234" s="17">
        <v>20492</v>
      </c>
      <c r="E234" s="17">
        <v>10627</v>
      </c>
      <c r="F234" s="18">
        <f t="shared" si="52"/>
        <v>48.14073784891665</v>
      </c>
      <c r="G234" s="18">
        <f t="shared" si="53"/>
        <v>51.85926215108335</v>
      </c>
      <c r="H234" s="1" t="str">
        <f t="shared" si="54"/>
        <v/>
      </c>
      <c r="I234" s="1" t="str">
        <f t="shared" si="55"/>
        <v/>
      </c>
      <c r="K234" s="19"/>
      <c r="L234" s="1">
        <f t="shared" si="60"/>
        <v>1</v>
      </c>
      <c r="M234" s="4">
        <f t="shared" si="56"/>
        <v>2</v>
      </c>
      <c r="N234" s="4" t="str">
        <f t="shared" si="57"/>
        <v>Blandade kommuner</v>
      </c>
      <c r="O234" s="20">
        <v>2</v>
      </c>
      <c r="P234" s="1">
        <v>2062</v>
      </c>
      <c r="Q234" s="1" t="s">
        <v>283</v>
      </c>
      <c r="R234" s="1">
        <v>0</v>
      </c>
      <c r="S234" s="21">
        <f t="shared" si="46"/>
        <v>0</v>
      </c>
      <c r="T234" s="21" t="str">
        <f t="shared" si="47"/>
        <v/>
      </c>
      <c r="U234" s="22">
        <v>67.014549580324029</v>
      </c>
      <c r="V234" s="1" t="str">
        <f t="shared" si="48"/>
        <v/>
      </c>
      <c r="W234" s="1" t="str">
        <f t="shared" si="49"/>
        <v/>
      </c>
      <c r="X234" s="4">
        <f t="shared" si="50"/>
        <v>22</v>
      </c>
      <c r="Y234" s="4" t="str">
        <f t="shared" si="51"/>
        <v>Glesa blandade kommuner</v>
      </c>
      <c r="Z234" s="23">
        <v>22</v>
      </c>
      <c r="AA234" s="23" t="s">
        <v>119</v>
      </c>
      <c r="AB234" s="24" t="str">
        <f t="shared" si="58"/>
        <v>Täta kommuner avlägset belägna</v>
      </c>
      <c r="AC234" s="23" t="str">
        <f t="shared" si="59"/>
        <v>Täta kommuner</v>
      </c>
      <c r="AD234" s="25"/>
    </row>
    <row r="235" spans="2:30" x14ac:dyDescent="0.2">
      <c r="B235" s="1">
        <v>2080</v>
      </c>
      <c r="C235" s="1" t="s">
        <v>284</v>
      </c>
      <c r="D235" s="17">
        <v>59528</v>
      </c>
      <c r="E235" s="17">
        <v>37855</v>
      </c>
      <c r="F235" s="18">
        <f t="shared" si="52"/>
        <v>36.408076871388253</v>
      </c>
      <c r="G235" s="18">
        <f t="shared" si="53"/>
        <v>63.591923128611747</v>
      </c>
      <c r="H235" s="1" t="str">
        <f t="shared" si="54"/>
        <v/>
      </c>
      <c r="I235" s="1" t="str">
        <f t="shared" si="55"/>
        <v/>
      </c>
      <c r="K235" s="19"/>
      <c r="L235" s="1">
        <f t="shared" si="60"/>
        <v>1</v>
      </c>
      <c r="M235" s="4">
        <f t="shared" si="56"/>
        <v>2</v>
      </c>
      <c r="N235" s="4" t="str">
        <f t="shared" si="57"/>
        <v>Blandade kommuner</v>
      </c>
      <c r="O235" s="20">
        <v>2</v>
      </c>
      <c r="P235" s="1">
        <v>2080</v>
      </c>
      <c r="Q235" s="1" t="s">
        <v>284</v>
      </c>
      <c r="R235" s="1">
        <v>59469</v>
      </c>
      <c r="S235" s="21">
        <f t="shared" si="46"/>
        <v>99.90088697755678</v>
      </c>
      <c r="T235" s="21">
        <f t="shared" si="47"/>
        <v>1</v>
      </c>
      <c r="U235" s="22">
        <v>8.6832515790888305</v>
      </c>
      <c r="V235" s="1" t="str">
        <f t="shared" si="48"/>
        <v/>
      </c>
      <c r="W235" s="1" t="str">
        <f t="shared" si="49"/>
        <v/>
      </c>
      <c r="X235" s="4">
        <f t="shared" si="50"/>
        <v>21</v>
      </c>
      <c r="Y235" s="4" t="str">
        <f t="shared" si="51"/>
        <v>Täta blandade kommuner</v>
      </c>
      <c r="Z235" s="23">
        <v>21</v>
      </c>
      <c r="AA235" s="23" t="s">
        <v>43</v>
      </c>
      <c r="AB235" s="24" t="str">
        <f t="shared" si="58"/>
        <v>Täta kommuner nära större städer</v>
      </c>
      <c r="AC235" s="23" t="str">
        <f t="shared" si="59"/>
        <v>Täta kommuner</v>
      </c>
      <c r="AD235" s="25"/>
    </row>
    <row r="236" spans="2:30" x14ac:dyDescent="0.2">
      <c r="B236" s="1">
        <v>2081</v>
      </c>
      <c r="C236" s="1" t="s">
        <v>285</v>
      </c>
      <c r="D236" s="17">
        <v>52394</v>
      </c>
      <c r="E236" s="17">
        <v>42375</v>
      </c>
      <c r="F236" s="18">
        <f t="shared" si="52"/>
        <v>19.122418597549338</v>
      </c>
      <c r="G236" s="18">
        <f t="shared" si="53"/>
        <v>80.877581402450659</v>
      </c>
      <c r="H236" s="1" t="str">
        <f t="shared" si="54"/>
        <v/>
      </c>
      <c r="I236" s="1">
        <f t="shared" si="55"/>
        <v>1</v>
      </c>
      <c r="K236" s="19"/>
      <c r="L236" s="1">
        <f t="shared" si="60"/>
        <v>1</v>
      </c>
      <c r="M236" s="4">
        <f t="shared" si="56"/>
        <v>2</v>
      </c>
      <c r="N236" s="4" t="str">
        <f t="shared" si="57"/>
        <v>Blandade kommuner</v>
      </c>
      <c r="O236" s="20">
        <v>2</v>
      </c>
      <c r="P236" s="1">
        <v>2081</v>
      </c>
      <c r="Q236" s="1" t="s">
        <v>285</v>
      </c>
      <c r="R236" s="1">
        <v>52394</v>
      </c>
      <c r="S236" s="21">
        <f t="shared" si="46"/>
        <v>100</v>
      </c>
      <c r="T236" s="21">
        <f t="shared" si="47"/>
        <v>1</v>
      </c>
      <c r="U236" s="22">
        <v>4.8223750174956423</v>
      </c>
      <c r="V236" s="1" t="str">
        <f t="shared" si="48"/>
        <v/>
      </c>
      <c r="W236" s="1" t="str">
        <f t="shared" si="49"/>
        <v/>
      </c>
      <c r="X236" s="4">
        <f t="shared" si="50"/>
        <v>21</v>
      </c>
      <c r="Y236" s="4" t="str">
        <f t="shared" si="51"/>
        <v>Täta blandade kommuner</v>
      </c>
      <c r="Z236" s="23">
        <v>21</v>
      </c>
      <c r="AA236" s="23" t="s">
        <v>43</v>
      </c>
      <c r="AB236" s="24" t="str">
        <f t="shared" si="58"/>
        <v>Täta kommuner nära större städer</v>
      </c>
      <c r="AC236" s="23" t="str">
        <f t="shared" si="59"/>
        <v>Täta kommuner</v>
      </c>
      <c r="AD236" s="25"/>
    </row>
    <row r="237" spans="2:30" x14ac:dyDescent="0.2">
      <c r="B237" s="1">
        <v>2082</v>
      </c>
      <c r="C237" s="1" t="s">
        <v>286</v>
      </c>
      <c r="D237" s="17">
        <v>11161</v>
      </c>
      <c r="E237" s="17"/>
      <c r="F237" s="18">
        <f t="shared" si="52"/>
        <v>100</v>
      </c>
      <c r="G237" s="18">
        <f t="shared" si="53"/>
        <v>0</v>
      </c>
      <c r="H237" s="1">
        <f t="shared" si="54"/>
        <v>1</v>
      </c>
      <c r="I237" s="1" t="str">
        <f t="shared" si="55"/>
        <v/>
      </c>
      <c r="K237" s="19"/>
      <c r="L237" s="1" t="str">
        <f t="shared" si="60"/>
        <v/>
      </c>
      <c r="M237" s="4">
        <f t="shared" si="56"/>
        <v>1</v>
      </c>
      <c r="N237" s="4" t="str">
        <f t="shared" si="57"/>
        <v>Landsbygdskommuner</v>
      </c>
      <c r="O237" s="20">
        <v>1</v>
      </c>
      <c r="P237" s="1">
        <v>2082</v>
      </c>
      <c r="Q237" s="1" t="s">
        <v>286</v>
      </c>
      <c r="R237" s="1">
        <v>11161</v>
      </c>
      <c r="S237" s="21">
        <f t="shared" si="46"/>
        <v>100</v>
      </c>
      <c r="T237" s="21">
        <f t="shared" si="47"/>
        <v>1</v>
      </c>
      <c r="U237" s="22">
        <v>19.653219544246333</v>
      </c>
      <c r="V237" s="1">
        <f t="shared" si="48"/>
        <v>1</v>
      </c>
      <c r="W237" s="1" t="str">
        <f t="shared" si="49"/>
        <v/>
      </c>
      <c r="X237" s="4">
        <f t="shared" si="50"/>
        <v>11</v>
      </c>
      <c r="Y237" s="4" t="str">
        <f t="shared" si="51"/>
        <v>Tätortsnära landsbygdskommuner</v>
      </c>
      <c r="Z237" s="23">
        <v>11</v>
      </c>
      <c r="AA237" s="23" t="s">
        <v>51</v>
      </c>
      <c r="AB237" s="24" t="str">
        <f t="shared" si="58"/>
        <v>Landsbygdskommuner nära större städer</v>
      </c>
      <c r="AC237" s="23" t="str">
        <f t="shared" si="59"/>
        <v>Landsbygdskommuner</v>
      </c>
      <c r="AD237" s="25"/>
    </row>
    <row r="238" spans="2:30" x14ac:dyDescent="0.2">
      <c r="B238" s="1">
        <v>2083</v>
      </c>
      <c r="C238" s="1" t="s">
        <v>287</v>
      </c>
      <c r="D238" s="17">
        <v>15462</v>
      </c>
      <c r="E238" s="17">
        <v>6921</v>
      </c>
      <c r="F238" s="18">
        <f t="shared" si="52"/>
        <v>55.238649592549471</v>
      </c>
      <c r="G238" s="18">
        <f t="shared" si="53"/>
        <v>44.761350407450522</v>
      </c>
      <c r="H238" s="1">
        <f t="shared" si="54"/>
        <v>1</v>
      </c>
      <c r="I238" s="1" t="str">
        <f t="shared" si="55"/>
        <v/>
      </c>
      <c r="K238" s="19"/>
      <c r="L238" s="1" t="str">
        <f t="shared" si="60"/>
        <v/>
      </c>
      <c r="M238" s="4">
        <f t="shared" si="56"/>
        <v>1</v>
      </c>
      <c r="N238" s="4" t="str">
        <f t="shared" si="57"/>
        <v>Landsbygdskommuner</v>
      </c>
      <c r="O238" s="20">
        <v>2</v>
      </c>
      <c r="P238" s="1">
        <v>2083</v>
      </c>
      <c r="Q238" s="1" t="s">
        <v>287</v>
      </c>
      <c r="R238" s="1">
        <v>15378</v>
      </c>
      <c r="S238" s="21">
        <f t="shared" si="46"/>
        <v>99.456732634846716</v>
      </c>
      <c r="T238" s="21">
        <f t="shared" si="47"/>
        <v>1</v>
      </c>
      <c r="U238" s="22">
        <v>32.04398309834864</v>
      </c>
      <c r="V238" s="1" t="str">
        <f t="shared" si="48"/>
        <v/>
      </c>
      <c r="W238" s="1" t="str">
        <f t="shared" si="49"/>
        <v/>
      </c>
      <c r="X238" s="4">
        <f t="shared" si="50"/>
        <v>11</v>
      </c>
      <c r="Y238" s="4" t="str">
        <f t="shared" si="51"/>
        <v>Tätortsnära landsbygdskommuner</v>
      </c>
      <c r="Z238" s="23">
        <v>21</v>
      </c>
      <c r="AA238" s="23" t="s">
        <v>43</v>
      </c>
      <c r="AB238" s="24" t="str">
        <f t="shared" si="58"/>
        <v>Landsbygdskommuner nära större städer</v>
      </c>
      <c r="AC238" s="23" t="str">
        <f t="shared" si="59"/>
        <v>Landsbygdskommuner</v>
      </c>
      <c r="AD238" s="25"/>
    </row>
    <row r="239" spans="2:30" x14ac:dyDescent="0.2">
      <c r="B239" s="1">
        <v>2084</v>
      </c>
      <c r="C239" s="1" t="s">
        <v>288</v>
      </c>
      <c r="D239" s="17">
        <v>23067</v>
      </c>
      <c r="E239" s="17">
        <v>10838</v>
      </c>
      <c r="F239" s="18">
        <f t="shared" si="52"/>
        <v>53.015129839164175</v>
      </c>
      <c r="G239" s="18">
        <f t="shared" si="53"/>
        <v>46.984870160835825</v>
      </c>
      <c r="H239" s="1">
        <f t="shared" si="54"/>
        <v>1</v>
      </c>
      <c r="I239" s="1" t="str">
        <f t="shared" si="55"/>
        <v/>
      </c>
      <c r="K239" s="19"/>
      <c r="L239" s="1" t="str">
        <f t="shared" si="60"/>
        <v/>
      </c>
      <c r="M239" s="4">
        <f t="shared" si="56"/>
        <v>1</v>
      </c>
      <c r="N239" s="4" t="str">
        <f t="shared" si="57"/>
        <v>Landsbygdskommuner</v>
      </c>
      <c r="O239" s="20">
        <v>2</v>
      </c>
      <c r="P239" s="1">
        <v>2084</v>
      </c>
      <c r="Q239" s="1" t="s">
        <v>288</v>
      </c>
      <c r="R239" s="1">
        <v>13863</v>
      </c>
      <c r="S239" s="21">
        <f t="shared" si="46"/>
        <v>60.098842502275971</v>
      </c>
      <c r="T239" s="21">
        <f t="shared" si="47"/>
        <v>1</v>
      </c>
      <c r="U239" s="22">
        <v>45.543403997052067</v>
      </c>
      <c r="V239" s="1" t="str">
        <f t="shared" si="48"/>
        <v/>
      </c>
      <c r="W239" s="1" t="str">
        <f t="shared" si="49"/>
        <v/>
      </c>
      <c r="X239" s="4">
        <f t="shared" si="50"/>
        <v>11</v>
      </c>
      <c r="Y239" s="4" t="str">
        <f t="shared" si="51"/>
        <v>Tätortsnära landsbygdskommuner</v>
      </c>
      <c r="Z239" s="23">
        <v>21</v>
      </c>
      <c r="AA239" s="23" t="s">
        <v>43</v>
      </c>
      <c r="AB239" s="24" t="str">
        <f t="shared" si="58"/>
        <v>Landsbygdskommuner nära större städer</v>
      </c>
      <c r="AC239" s="23" t="str">
        <f t="shared" si="59"/>
        <v>Landsbygdskommuner</v>
      </c>
      <c r="AD239" s="25"/>
    </row>
    <row r="240" spans="2:30" x14ac:dyDescent="0.2">
      <c r="B240" s="1">
        <v>2085</v>
      </c>
      <c r="C240" s="1" t="s">
        <v>289</v>
      </c>
      <c r="D240" s="17">
        <v>26604</v>
      </c>
      <c r="E240" s="17">
        <v>14586</v>
      </c>
      <c r="F240" s="18">
        <f t="shared" si="52"/>
        <v>45.173658096526836</v>
      </c>
      <c r="G240" s="18">
        <f t="shared" si="53"/>
        <v>54.826341903473164</v>
      </c>
      <c r="H240" s="1" t="str">
        <f t="shared" si="54"/>
        <v/>
      </c>
      <c r="I240" s="1" t="str">
        <f t="shared" si="55"/>
        <v/>
      </c>
      <c r="K240" s="19"/>
      <c r="L240" s="1">
        <f t="shared" si="60"/>
        <v>1</v>
      </c>
      <c r="M240" s="4">
        <f t="shared" si="56"/>
        <v>2</v>
      </c>
      <c r="N240" s="4" t="str">
        <f t="shared" si="57"/>
        <v>Blandade kommuner</v>
      </c>
      <c r="O240" s="20">
        <v>2</v>
      </c>
      <c r="P240" s="1">
        <v>2085</v>
      </c>
      <c r="Q240" s="1" t="s">
        <v>289</v>
      </c>
      <c r="R240" s="1">
        <v>22748</v>
      </c>
      <c r="S240" s="21">
        <f t="shared" si="46"/>
        <v>85.505938956547894</v>
      </c>
      <c r="T240" s="21">
        <f t="shared" si="47"/>
        <v>1</v>
      </c>
      <c r="U240" s="22">
        <v>36.759351977146288</v>
      </c>
      <c r="V240" s="1" t="str">
        <f t="shared" si="48"/>
        <v/>
      </c>
      <c r="W240" s="1" t="str">
        <f t="shared" si="49"/>
        <v/>
      </c>
      <c r="X240" s="4">
        <f t="shared" si="50"/>
        <v>21</v>
      </c>
      <c r="Y240" s="4" t="str">
        <f t="shared" si="51"/>
        <v>Täta blandade kommuner</v>
      </c>
      <c r="Z240" s="23">
        <v>21</v>
      </c>
      <c r="AA240" s="23" t="s">
        <v>43</v>
      </c>
      <c r="AB240" s="24" t="str">
        <f t="shared" si="58"/>
        <v>Täta kommuner nära större städer</v>
      </c>
      <c r="AC240" s="23" t="str">
        <f t="shared" si="59"/>
        <v>Täta kommuner</v>
      </c>
      <c r="AD240" s="25"/>
    </row>
    <row r="241" spans="2:30" x14ac:dyDescent="0.2">
      <c r="B241" s="1">
        <v>2101</v>
      </c>
      <c r="C241" s="1" t="s">
        <v>290</v>
      </c>
      <c r="D241" s="17">
        <v>5884</v>
      </c>
      <c r="E241" s="17"/>
      <c r="F241" s="18">
        <f t="shared" si="52"/>
        <v>100</v>
      </c>
      <c r="G241" s="18">
        <f t="shared" si="53"/>
        <v>0</v>
      </c>
      <c r="H241" s="1">
        <f t="shared" si="54"/>
        <v>1</v>
      </c>
      <c r="I241" s="1" t="str">
        <f t="shared" si="55"/>
        <v/>
      </c>
      <c r="K241" s="19"/>
      <c r="L241" s="1" t="str">
        <f t="shared" si="60"/>
        <v/>
      </c>
      <c r="M241" s="4">
        <f t="shared" si="56"/>
        <v>1</v>
      </c>
      <c r="N241" s="4" t="str">
        <f t="shared" si="57"/>
        <v>Landsbygdskommuner</v>
      </c>
      <c r="O241" s="20">
        <v>1</v>
      </c>
      <c r="P241" s="1">
        <v>2101</v>
      </c>
      <c r="Q241" s="1" t="s">
        <v>290</v>
      </c>
      <c r="R241" s="1">
        <v>5485</v>
      </c>
      <c r="S241" s="21">
        <f t="shared" si="46"/>
        <v>93.218898708361664</v>
      </c>
      <c r="T241" s="21">
        <f t="shared" si="47"/>
        <v>1</v>
      </c>
      <c r="U241" s="22">
        <v>37.359735440743258</v>
      </c>
      <c r="V241" s="1">
        <f t="shared" si="48"/>
        <v>1</v>
      </c>
      <c r="W241" s="1" t="str">
        <f t="shared" si="49"/>
        <v/>
      </c>
      <c r="X241" s="4">
        <f t="shared" si="50"/>
        <v>11</v>
      </c>
      <c r="Y241" s="4" t="str">
        <f t="shared" si="51"/>
        <v>Tätortsnära landsbygdskommuner</v>
      </c>
      <c r="Z241" s="23">
        <v>11</v>
      </c>
      <c r="AA241" s="23" t="s">
        <v>51</v>
      </c>
      <c r="AB241" s="24" t="str">
        <f t="shared" si="58"/>
        <v>Landsbygdskommuner nära större städer</v>
      </c>
      <c r="AC241" s="23" t="str">
        <f t="shared" si="59"/>
        <v>Landsbygdskommuner</v>
      </c>
      <c r="AD241" s="25"/>
    </row>
    <row r="242" spans="2:30" x14ac:dyDescent="0.2">
      <c r="B242" s="1">
        <v>2104</v>
      </c>
      <c r="C242" s="1" t="s">
        <v>291</v>
      </c>
      <c r="D242" s="17">
        <v>9570</v>
      </c>
      <c r="E242" s="17">
        <v>5547</v>
      </c>
      <c r="F242" s="18">
        <f t="shared" si="52"/>
        <v>42.037617554858933</v>
      </c>
      <c r="G242" s="18">
        <f t="shared" si="53"/>
        <v>57.962382445141067</v>
      </c>
      <c r="H242" s="1" t="str">
        <f t="shared" si="54"/>
        <v/>
      </c>
      <c r="I242" s="1" t="str">
        <f t="shared" si="55"/>
        <v/>
      </c>
      <c r="K242" s="19"/>
      <c r="L242" s="1">
        <f t="shared" si="60"/>
        <v>1</v>
      </c>
      <c r="M242" s="4">
        <f t="shared" si="56"/>
        <v>2</v>
      </c>
      <c r="N242" s="4" t="str">
        <f t="shared" si="57"/>
        <v>Blandade kommuner</v>
      </c>
      <c r="O242" s="20">
        <v>2</v>
      </c>
      <c r="P242" s="1">
        <v>2104</v>
      </c>
      <c r="Q242" s="1" t="s">
        <v>291</v>
      </c>
      <c r="R242" s="1">
        <v>9570</v>
      </c>
      <c r="S242" s="21">
        <f t="shared" si="46"/>
        <v>100</v>
      </c>
      <c r="T242" s="21">
        <f t="shared" si="47"/>
        <v>1</v>
      </c>
      <c r="U242" s="22">
        <v>30.943683385579938</v>
      </c>
      <c r="V242" s="1" t="str">
        <f t="shared" si="48"/>
        <v/>
      </c>
      <c r="W242" s="1" t="str">
        <f t="shared" si="49"/>
        <v/>
      </c>
      <c r="X242" s="4">
        <f t="shared" si="50"/>
        <v>21</v>
      </c>
      <c r="Y242" s="4" t="str">
        <f t="shared" si="51"/>
        <v>Täta blandade kommuner</v>
      </c>
      <c r="Z242" s="23">
        <v>21</v>
      </c>
      <c r="AA242" s="23" t="s">
        <v>43</v>
      </c>
      <c r="AB242" s="24" t="str">
        <f t="shared" si="58"/>
        <v>Täta kommuner nära större städer</v>
      </c>
      <c r="AC242" s="23" t="str">
        <f t="shared" si="59"/>
        <v>Täta kommuner</v>
      </c>
      <c r="AD242" s="25"/>
    </row>
    <row r="243" spans="2:30" x14ac:dyDescent="0.2">
      <c r="B243" s="1">
        <v>2121</v>
      </c>
      <c r="C243" s="1" t="s">
        <v>292</v>
      </c>
      <c r="D243" s="17">
        <v>11672</v>
      </c>
      <c r="E243" s="17"/>
      <c r="F243" s="18">
        <f t="shared" si="52"/>
        <v>100</v>
      </c>
      <c r="G243" s="18">
        <f t="shared" si="53"/>
        <v>0</v>
      </c>
      <c r="H243" s="1">
        <f t="shared" si="54"/>
        <v>1</v>
      </c>
      <c r="I243" s="1" t="str">
        <f t="shared" si="55"/>
        <v/>
      </c>
      <c r="K243" s="19"/>
      <c r="L243" s="1" t="str">
        <f t="shared" si="60"/>
        <v/>
      </c>
      <c r="M243" s="4">
        <f t="shared" si="56"/>
        <v>1</v>
      </c>
      <c r="N243" s="4" t="str">
        <f t="shared" si="57"/>
        <v>Landsbygdskommuner</v>
      </c>
      <c r="O243" s="20">
        <v>1</v>
      </c>
      <c r="P243" s="1">
        <v>2121</v>
      </c>
      <c r="Q243" s="1" t="s">
        <v>292</v>
      </c>
      <c r="R243" s="1">
        <v>0</v>
      </c>
      <c r="S243" s="21">
        <f t="shared" si="46"/>
        <v>0</v>
      </c>
      <c r="T243" s="21" t="str">
        <f t="shared" si="47"/>
        <v/>
      </c>
      <c r="U243" s="22">
        <v>80.907016792323503</v>
      </c>
      <c r="V243" s="1">
        <f t="shared" si="48"/>
        <v>1</v>
      </c>
      <c r="W243" s="1" t="str">
        <f t="shared" si="49"/>
        <v/>
      </c>
      <c r="X243" s="4">
        <f t="shared" si="50"/>
        <v>12</v>
      </c>
      <c r="Y243" s="4" t="str">
        <f t="shared" si="51"/>
        <v>Glesa landsbygdskommuner</v>
      </c>
      <c r="Z243" s="23">
        <v>12</v>
      </c>
      <c r="AA243" s="23" t="s">
        <v>83</v>
      </c>
      <c r="AB243" s="24" t="str">
        <f t="shared" si="58"/>
        <v>Landsbygdskommuner avlägset belägna</v>
      </c>
      <c r="AC243" s="23" t="str">
        <f t="shared" si="59"/>
        <v>Landsbygdskommuner</v>
      </c>
      <c r="AD243" s="25"/>
    </row>
    <row r="244" spans="2:30" x14ac:dyDescent="0.2">
      <c r="B244" s="1">
        <v>2132</v>
      </c>
      <c r="C244" s="1" t="s">
        <v>293</v>
      </c>
      <c r="D244" s="17">
        <v>9483</v>
      </c>
      <c r="E244" s="17"/>
      <c r="F244" s="18">
        <f t="shared" si="52"/>
        <v>100</v>
      </c>
      <c r="G244" s="18">
        <f t="shared" si="53"/>
        <v>0</v>
      </c>
      <c r="H244" s="1">
        <f t="shared" si="54"/>
        <v>1</v>
      </c>
      <c r="I244" s="1" t="str">
        <f t="shared" si="55"/>
        <v/>
      </c>
      <c r="K244" s="19"/>
      <c r="L244" s="1" t="str">
        <f t="shared" si="60"/>
        <v/>
      </c>
      <c r="M244" s="4">
        <f t="shared" si="56"/>
        <v>1</v>
      </c>
      <c r="N244" s="4" t="str">
        <f t="shared" si="57"/>
        <v>Landsbygdskommuner</v>
      </c>
      <c r="O244" s="20">
        <v>1</v>
      </c>
      <c r="P244" s="1">
        <v>2132</v>
      </c>
      <c r="Q244" s="1" t="s">
        <v>293</v>
      </c>
      <c r="R244" s="1">
        <v>7458</v>
      </c>
      <c r="S244" s="21">
        <f t="shared" si="46"/>
        <v>78.645998101866496</v>
      </c>
      <c r="T244" s="21">
        <f t="shared" si="47"/>
        <v>1</v>
      </c>
      <c r="U244" s="22">
        <v>38.976122183556541</v>
      </c>
      <c r="V244" s="1">
        <f t="shared" si="48"/>
        <v>1</v>
      </c>
      <c r="W244" s="1" t="str">
        <f t="shared" si="49"/>
        <v/>
      </c>
      <c r="X244" s="4">
        <f t="shared" si="50"/>
        <v>11</v>
      </c>
      <c r="Y244" s="4" t="str">
        <f t="shared" si="51"/>
        <v>Tätortsnära landsbygdskommuner</v>
      </c>
      <c r="Z244" s="23">
        <v>12</v>
      </c>
      <c r="AA244" s="23" t="s">
        <v>83</v>
      </c>
      <c r="AB244" s="24" t="str">
        <f t="shared" si="58"/>
        <v>Landsbygdskommuner nära större städer</v>
      </c>
      <c r="AC244" s="23" t="str">
        <f t="shared" si="59"/>
        <v>Landsbygdskommuner</v>
      </c>
      <c r="AD244" s="25"/>
    </row>
    <row r="245" spans="2:30" x14ac:dyDescent="0.2">
      <c r="B245" s="1">
        <v>2161</v>
      </c>
      <c r="C245" s="1" t="s">
        <v>294</v>
      </c>
      <c r="D245" s="17">
        <v>18867</v>
      </c>
      <c r="E245" s="17">
        <v>6639</v>
      </c>
      <c r="F245" s="18">
        <f t="shared" si="52"/>
        <v>64.811575767212588</v>
      </c>
      <c r="G245" s="18">
        <f t="shared" si="53"/>
        <v>35.188424232787405</v>
      </c>
      <c r="H245" s="1">
        <f t="shared" si="54"/>
        <v>1</v>
      </c>
      <c r="I245" s="1" t="str">
        <f t="shared" si="55"/>
        <v/>
      </c>
      <c r="K245" s="19"/>
      <c r="L245" s="1" t="str">
        <f t="shared" si="60"/>
        <v/>
      </c>
      <c r="M245" s="4">
        <f t="shared" si="56"/>
        <v>1</v>
      </c>
      <c r="N245" s="4" t="str">
        <f t="shared" si="57"/>
        <v>Landsbygdskommuner</v>
      </c>
      <c r="O245" s="20">
        <v>1</v>
      </c>
      <c r="P245" s="1">
        <v>2161</v>
      </c>
      <c r="Q245" s="1" t="s">
        <v>294</v>
      </c>
      <c r="R245" s="1">
        <v>0</v>
      </c>
      <c r="S245" s="21">
        <f t="shared" si="46"/>
        <v>0</v>
      </c>
      <c r="T245" s="21" t="str">
        <f t="shared" si="47"/>
        <v/>
      </c>
      <c r="U245" s="22">
        <v>98.727665588947204</v>
      </c>
      <c r="V245" s="1" t="str">
        <f t="shared" si="48"/>
        <v/>
      </c>
      <c r="W245" s="1" t="str">
        <f t="shared" si="49"/>
        <v/>
      </c>
      <c r="X245" s="4">
        <f t="shared" si="50"/>
        <v>12</v>
      </c>
      <c r="Y245" s="4" t="str">
        <f t="shared" si="51"/>
        <v>Glesa landsbygdskommuner</v>
      </c>
      <c r="Z245" s="23">
        <v>12</v>
      </c>
      <c r="AA245" s="23" t="s">
        <v>83</v>
      </c>
      <c r="AB245" s="24" t="str">
        <f t="shared" si="58"/>
        <v>Landsbygdskommuner avlägset belägna</v>
      </c>
      <c r="AC245" s="23" t="str">
        <f t="shared" si="59"/>
        <v>Landsbygdskommuner</v>
      </c>
      <c r="AD245" s="25"/>
    </row>
    <row r="246" spans="2:30" x14ac:dyDescent="0.2">
      <c r="B246" s="1">
        <v>2180</v>
      </c>
      <c r="C246" s="1" t="s">
        <v>295</v>
      </c>
      <c r="D246" s="17">
        <v>102904</v>
      </c>
      <c r="E246" s="17">
        <v>81191</v>
      </c>
      <c r="F246" s="18">
        <f t="shared" si="52"/>
        <v>21.100248775557802</v>
      </c>
      <c r="G246" s="18">
        <f t="shared" si="53"/>
        <v>78.899751224442198</v>
      </c>
      <c r="H246" s="1" t="str">
        <f t="shared" si="54"/>
        <v/>
      </c>
      <c r="I246" s="1" t="str">
        <f t="shared" si="55"/>
        <v/>
      </c>
      <c r="K246" s="19"/>
      <c r="L246" s="1">
        <f t="shared" si="60"/>
        <v>1</v>
      </c>
      <c r="M246" s="4">
        <f t="shared" si="56"/>
        <v>2</v>
      </c>
      <c r="N246" s="4" t="str">
        <f t="shared" si="57"/>
        <v>Blandade kommuner</v>
      </c>
      <c r="O246" s="20">
        <v>2</v>
      </c>
      <c r="P246" s="1">
        <v>2180</v>
      </c>
      <c r="Q246" s="1" t="s">
        <v>295</v>
      </c>
      <c r="R246" s="1">
        <v>102845</v>
      </c>
      <c r="S246" s="21">
        <f t="shared" si="46"/>
        <v>99.942665008162948</v>
      </c>
      <c r="T246" s="21">
        <f t="shared" si="47"/>
        <v>1</v>
      </c>
      <c r="U246" s="22">
        <v>7.0033788774002952</v>
      </c>
      <c r="V246" s="1" t="str">
        <f t="shared" si="48"/>
        <v/>
      </c>
      <c r="W246" s="1" t="str">
        <f t="shared" si="49"/>
        <v/>
      </c>
      <c r="X246" s="4">
        <f t="shared" si="50"/>
        <v>21</v>
      </c>
      <c r="Y246" s="4" t="str">
        <f t="shared" si="51"/>
        <v>Täta blandade kommuner</v>
      </c>
      <c r="Z246" s="23">
        <v>21</v>
      </c>
      <c r="AA246" s="23" t="s">
        <v>43</v>
      </c>
      <c r="AB246" s="24" t="str">
        <f t="shared" si="58"/>
        <v>Täta kommuner nära större städer</v>
      </c>
      <c r="AC246" s="23" t="str">
        <f t="shared" si="59"/>
        <v>Täta kommuner</v>
      </c>
      <c r="AD246" s="25"/>
    </row>
    <row r="247" spans="2:30" x14ac:dyDescent="0.2">
      <c r="B247" s="1">
        <v>2181</v>
      </c>
      <c r="C247" s="1" t="s">
        <v>296</v>
      </c>
      <c r="D247" s="17">
        <v>39290</v>
      </c>
      <c r="E247" s="17">
        <v>24309</v>
      </c>
      <c r="F247" s="18">
        <f t="shared" si="52"/>
        <v>38.129294986001526</v>
      </c>
      <c r="G247" s="18">
        <f t="shared" si="53"/>
        <v>61.870705013998474</v>
      </c>
      <c r="H247" s="1" t="str">
        <f t="shared" si="54"/>
        <v/>
      </c>
      <c r="I247" s="1" t="str">
        <f t="shared" si="55"/>
        <v/>
      </c>
      <c r="K247" s="19"/>
      <c r="L247" s="1">
        <f t="shared" si="60"/>
        <v>1</v>
      </c>
      <c r="M247" s="4">
        <f t="shared" si="56"/>
        <v>2</v>
      </c>
      <c r="N247" s="4" t="str">
        <f t="shared" si="57"/>
        <v>Blandade kommuner</v>
      </c>
      <c r="O247" s="20">
        <v>2</v>
      </c>
      <c r="P247" s="1">
        <v>2181</v>
      </c>
      <c r="Q247" s="1" t="s">
        <v>296</v>
      </c>
      <c r="R247" s="1">
        <v>38398</v>
      </c>
      <c r="S247" s="21">
        <f t="shared" si="46"/>
        <v>97.729702214303899</v>
      </c>
      <c r="T247" s="21">
        <f t="shared" si="47"/>
        <v>1</v>
      </c>
      <c r="U247" s="22">
        <v>22.19649444303046</v>
      </c>
      <c r="V247" s="1" t="str">
        <f t="shared" si="48"/>
        <v/>
      </c>
      <c r="W247" s="1" t="str">
        <f t="shared" si="49"/>
        <v/>
      </c>
      <c r="X247" s="4">
        <f t="shared" si="50"/>
        <v>21</v>
      </c>
      <c r="Y247" s="4" t="str">
        <f t="shared" si="51"/>
        <v>Täta blandade kommuner</v>
      </c>
      <c r="Z247" s="23">
        <v>21</v>
      </c>
      <c r="AA247" s="23" t="s">
        <v>43</v>
      </c>
      <c r="AB247" s="24" t="str">
        <f t="shared" si="58"/>
        <v>Täta kommuner nära större städer</v>
      </c>
      <c r="AC247" s="23" t="str">
        <f t="shared" si="59"/>
        <v>Täta kommuner</v>
      </c>
      <c r="AD247" s="25"/>
    </row>
    <row r="248" spans="2:30" x14ac:dyDescent="0.2">
      <c r="B248" s="1">
        <v>2182</v>
      </c>
      <c r="C248" s="1" t="s">
        <v>297</v>
      </c>
      <c r="D248" s="17">
        <v>25492</v>
      </c>
      <c r="E248" s="17">
        <v>11379</v>
      </c>
      <c r="F248" s="18">
        <f t="shared" si="52"/>
        <v>55.362466656205868</v>
      </c>
      <c r="G248" s="18">
        <f t="shared" si="53"/>
        <v>44.637533343794132</v>
      </c>
      <c r="H248" s="1">
        <f t="shared" si="54"/>
        <v>1</v>
      </c>
      <c r="I248" s="1" t="str">
        <f t="shared" si="55"/>
        <v/>
      </c>
      <c r="K248" s="19"/>
      <c r="L248" s="1" t="str">
        <f t="shared" si="60"/>
        <v/>
      </c>
      <c r="M248" s="4">
        <f t="shared" si="56"/>
        <v>1</v>
      </c>
      <c r="N248" s="4" t="str">
        <f t="shared" si="57"/>
        <v>Landsbygdskommuner</v>
      </c>
      <c r="O248" s="20">
        <v>1</v>
      </c>
      <c r="P248" s="1">
        <v>2182</v>
      </c>
      <c r="Q248" s="1" t="s">
        <v>297</v>
      </c>
      <c r="R248" s="1">
        <v>1612</v>
      </c>
      <c r="S248" s="21">
        <f t="shared" si="46"/>
        <v>6.3235524870547621</v>
      </c>
      <c r="T248" s="21" t="str">
        <f t="shared" si="47"/>
        <v/>
      </c>
      <c r="U248" s="22">
        <v>49.436237854237774</v>
      </c>
      <c r="V248" s="1" t="str">
        <f t="shared" si="48"/>
        <v/>
      </c>
      <c r="W248" s="1" t="str">
        <f t="shared" si="49"/>
        <v/>
      </c>
      <c r="X248" s="4">
        <f t="shared" si="50"/>
        <v>12</v>
      </c>
      <c r="Y248" s="4" t="str">
        <f t="shared" si="51"/>
        <v>Glesa landsbygdskommuner</v>
      </c>
      <c r="Z248" s="23">
        <v>12</v>
      </c>
      <c r="AA248" s="23" t="s">
        <v>83</v>
      </c>
      <c r="AB248" s="24" t="str">
        <f t="shared" si="58"/>
        <v>Landsbygdskommuner avlägset belägna</v>
      </c>
      <c r="AC248" s="23" t="str">
        <f t="shared" si="59"/>
        <v>Landsbygdskommuner</v>
      </c>
      <c r="AD248" s="25"/>
    </row>
    <row r="249" spans="2:30" x14ac:dyDescent="0.2">
      <c r="B249" s="1">
        <v>2183</v>
      </c>
      <c r="C249" s="1" t="s">
        <v>298</v>
      </c>
      <c r="D249" s="17">
        <v>26809</v>
      </c>
      <c r="E249" s="17">
        <v>11033</v>
      </c>
      <c r="F249" s="18">
        <f t="shared" si="52"/>
        <v>58.845909955611916</v>
      </c>
      <c r="G249" s="18">
        <f t="shared" si="53"/>
        <v>41.154090044388084</v>
      </c>
      <c r="H249" s="1">
        <f t="shared" si="54"/>
        <v>1</v>
      </c>
      <c r="I249" s="1" t="str">
        <f t="shared" si="55"/>
        <v/>
      </c>
      <c r="K249" s="19"/>
      <c r="L249" s="1" t="str">
        <f t="shared" si="60"/>
        <v/>
      </c>
      <c r="M249" s="4">
        <f t="shared" si="56"/>
        <v>1</v>
      </c>
      <c r="N249" s="4" t="str">
        <f t="shared" si="57"/>
        <v>Landsbygdskommuner</v>
      </c>
      <c r="O249" s="20">
        <v>1</v>
      </c>
      <c r="P249" s="1">
        <v>2183</v>
      </c>
      <c r="Q249" s="1" t="s">
        <v>298</v>
      </c>
      <c r="R249" s="1">
        <v>0</v>
      </c>
      <c r="S249" s="21">
        <f t="shared" si="46"/>
        <v>0</v>
      </c>
      <c r="T249" s="21" t="str">
        <f t="shared" si="47"/>
        <v/>
      </c>
      <c r="U249" s="22">
        <v>67.406775087967972</v>
      </c>
      <c r="V249" s="1" t="str">
        <f t="shared" si="48"/>
        <v/>
      </c>
      <c r="W249" s="1" t="str">
        <f t="shared" si="49"/>
        <v/>
      </c>
      <c r="X249" s="4">
        <f t="shared" si="50"/>
        <v>12</v>
      </c>
      <c r="Y249" s="4" t="str">
        <f t="shared" si="51"/>
        <v>Glesa landsbygdskommuner</v>
      </c>
      <c r="Z249" s="23">
        <v>12</v>
      </c>
      <c r="AA249" s="23" t="s">
        <v>83</v>
      </c>
      <c r="AB249" s="24" t="str">
        <f t="shared" si="58"/>
        <v>Landsbygdskommuner avlägset belägna</v>
      </c>
      <c r="AC249" s="23" t="str">
        <f t="shared" si="59"/>
        <v>Landsbygdskommuner</v>
      </c>
      <c r="AD249" s="25"/>
    </row>
    <row r="250" spans="2:30" x14ac:dyDescent="0.2">
      <c r="B250" s="1">
        <v>2184</v>
      </c>
      <c r="C250" s="1" t="s">
        <v>299</v>
      </c>
      <c r="D250" s="17">
        <v>37531</v>
      </c>
      <c r="E250" s="17">
        <v>14470</v>
      </c>
      <c r="F250" s="18">
        <f t="shared" si="52"/>
        <v>61.445205296954519</v>
      </c>
      <c r="G250" s="18">
        <f t="shared" si="53"/>
        <v>38.554794703045481</v>
      </c>
      <c r="H250" s="1">
        <f t="shared" si="54"/>
        <v>1</v>
      </c>
      <c r="I250" s="1" t="str">
        <f t="shared" si="55"/>
        <v/>
      </c>
      <c r="K250" s="19"/>
      <c r="L250" s="1" t="str">
        <f t="shared" si="60"/>
        <v/>
      </c>
      <c r="M250" s="4">
        <f t="shared" si="56"/>
        <v>1</v>
      </c>
      <c r="N250" s="4" t="str">
        <f t="shared" si="57"/>
        <v>Landsbygdskommuner</v>
      </c>
      <c r="O250" s="20">
        <v>1</v>
      </c>
      <c r="P250" s="1">
        <v>2184</v>
      </c>
      <c r="Q250" s="1" t="s">
        <v>299</v>
      </c>
      <c r="R250" s="1">
        <v>53</v>
      </c>
      <c r="S250" s="21">
        <f t="shared" si="46"/>
        <v>0.14121659428206018</v>
      </c>
      <c r="T250" s="21" t="str">
        <f t="shared" si="47"/>
        <v/>
      </c>
      <c r="U250" s="22">
        <v>60.294529265476505</v>
      </c>
      <c r="V250" s="1" t="str">
        <f t="shared" si="48"/>
        <v/>
      </c>
      <c r="W250" s="1" t="str">
        <f t="shared" si="49"/>
        <v/>
      </c>
      <c r="X250" s="4">
        <f t="shared" si="50"/>
        <v>12</v>
      </c>
      <c r="Y250" s="4" t="str">
        <f t="shared" si="51"/>
        <v>Glesa landsbygdskommuner</v>
      </c>
      <c r="Z250" s="23">
        <v>12</v>
      </c>
      <c r="AA250" s="23" t="s">
        <v>83</v>
      </c>
      <c r="AB250" s="24" t="str">
        <f t="shared" si="58"/>
        <v>Landsbygdskommuner avlägset belägna</v>
      </c>
      <c r="AC250" s="23" t="str">
        <f t="shared" si="59"/>
        <v>Landsbygdskommuner</v>
      </c>
      <c r="AD250" s="25"/>
    </row>
    <row r="251" spans="2:30" x14ac:dyDescent="0.2">
      <c r="B251" s="1">
        <v>2260</v>
      </c>
      <c r="C251" s="1" t="s">
        <v>300</v>
      </c>
      <c r="D251" s="17">
        <v>9226</v>
      </c>
      <c r="E251" s="17"/>
      <c r="F251" s="18">
        <f t="shared" si="52"/>
        <v>100</v>
      </c>
      <c r="G251" s="18">
        <f t="shared" si="53"/>
        <v>0</v>
      </c>
      <c r="H251" s="1">
        <f t="shared" si="54"/>
        <v>1</v>
      </c>
      <c r="I251" s="1" t="str">
        <f t="shared" si="55"/>
        <v/>
      </c>
      <c r="K251" s="19"/>
      <c r="L251" s="1" t="str">
        <f t="shared" si="60"/>
        <v/>
      </c>
      <c r="M251" s="4">
        <f t="shared" si="56"/>
        <v>1</v>
      </c>
      <c r="N251" s="4" t="str">
        <f t="shared" si="57"/>
        <v>Landsbygdskommuner</v>
      </c>
      <c r="O251" s="20">
        <v>1</v>
      </c>
      <c r="P251" s="1">
        <v>2260</v>
      </c>
      <c r="Q251" s="1" t="s">
        <v>300</v>
      </c>
      <c r="R251" s="1">
        <v>1115</v>
      </c>
      <c r="S251" s="21">
        <f t="shared" si="46"/>
        <v>12.085410795577715</v>
      </c>
      <c r="T251" s="21" t="str">
        <f t="shared" si="47"/>
        <v/>
      </c>
      <c r="U251" s="22">
        <v>58.859583423657782</v>
      </c>
      <c r="V251" s="1">
        <f t="shared" si="48"/>
        <v>1</v>
      </c>
      <c r="W251" s="1" t="str">
        <f t="shared" si="49"/>
        <v/>
      </c>
      <c r="X251" s="4">
        <f t="shared" si="50"/>
        <v>12</v>
      </c>
      <c r="Y251" s="4" t="str">
        <f t="shared" si="51"/>
        <v>Glesa landsbygdskommuner</v>
      </c>
      <c r="Z251" s="23">
        <v>12</v>
      </c>
      <c r="AA251" s="23" t="s">
        <v>83</v>
      </c>
      <c r="AB251" s="24" t="str">
        <f t="shared" si="58"/>
        <v>Landsbygdskommuner avlägset belägna</v>
      </c>
      <c r="AC251" s="23" t="str">
        <f t="shared" si="59"/>
        <v>Landsbygdskommuner</v>
      </c>
      <c r="AD251" s="25"/>
    </row>
    <row r="252" spans="2:30" x14ac:dyDescent="0.2">
      <c r="B252" s="1">
        <v>2262</v>
      </c>
      <c r="C252" s="1" t="s">
        <v>301</v>
      </c>
      <c r="D252" s="17">
        <v>17963</v>
      </c>
      <c r="E252" s="17">
        <v>10374</v>
      </c>
      <c r="F252" s="18">
        <f t="shared" si="52"/>
        <v>42.247954127929631</v>
      </c>
      <c r="G252" s="18">
        <f t="shared" si="53"/>
        <v>57.752045872070369</v>
      </c>
      <c r="H252" s="1" t="str">
        <f t="shared" si="54"/>
        <v/>
      </c>
      <c r="I252" s="1" t="str">
        <f t="shared" si="55"/>
        <v/>
      </c>
      <c r="K252" s="19"/>
      <c r="L252" s="1">
        <f t="shared" si="60"/>
        <v>1</v>
      </c>
      <c r="M252" s="4">
        <f t="shared" si="56"/>
        <v>2</v>
      </c>
      <c r="N252" s="4" t="str">
        <f t="shared" si="57"/>
        <v>Blandade kommuner</v>
      </c>
      <c r="O252" s="20">
        <v>2</v>
      </c>
      <c r="P252" s="1">
        <v>2262</v>
      </c>
      <c r="Q252" s="1" t="s">
        <v>301</v>
      </c>
      <c r="R252" s="1">
        <v>17963</v>
      </c>
      <c r="S252" s="21">
        <f t="shared" si="46"/>
        <v>100</v>
      </c>
      <c r="T252" s="21">
        <f t="shared" si="47"/>
        <v>1</v>
      </c>
      <c r="U252" s="22">
        <v>13.70097700829483</v>
      </c>
      <c r="V252" s="1" t="str">
        <f t="shared" si="48"/>
        <v/>
      </c>
      <c r="W252" s="1" t="str">
        <f t="shared" si="49"/>
        <v/>
      </c>
      <c r="X252" s="4">
        <f t="shared" si="50"/>
        <v>21</v>
      </c>
      <c r="Y252" s="4" t="str">
        <f t="shared" si="51"/>
        <v>Täta blandade kommuner</v>
      </c>
      <c r="Z252" s="23">
        <v>21</v>
      </c>
      <c r="AA252" s="23" t="s">
        <v>43</v>
      </c>
      <c r="AB252" s="24" t="str">
        <f t="shared" si="58"/>
        <v>Täta kommuner nära större städer</v>
      </c>
      <c r="AC252" s="23" t="str">
        <f t="shared" si="59"/>
        <v>Täta kommuner</v>
      </c>
      <c r="AD252" s="25"/>
    </row>
    <row r="253" spans="2:30" x14ac:dyDescent="0.2">
      <c r="B253" s="1">
        <v>2280</v>
      </c>
      <c r="C253" s="1" t="s">
        <v>302</v>
      </c>
      <c r="D253" s="17">
        <v>25114</v>
      </c>
      <c r="E253" s="17">
        <v>18100</v>
      </c>
      <c r="F253" s="18">
        <f t="shared" si="52"/>
        <v>27.928645377080514</v>
      </c>
      <c r="G253" s="18">
        <f t="shared" si="53"/>
        <v>72.071354622919486</v>
      </c>
      <c r="H253" s="1" t="str">
        <f t="shared" si="54"/>
        <v/>
      </c>
      <c r="I253" s="1" t="str">
        <f t="shared" si="55"/>
        <v/>
      </c>
      <c r="K253" s="19"/>
      <c r="L253" s="1">
        <f t="shared" si="60"/>
        <v>1</v>
      </c>
      <c r="M253" s="4">
        <f t="shared" si="56"/>
        <v>2</v>
      </c>
      <c r="N253" s="4" t="str">
        <f t="shared" si="57"/>
        <v>Blandade kommuner</v>
      </c>
      <c r="O253" s="20">
        <v>2</v>
      </c>
      <c r="P253" s="1">
        <v>2280</v>
      </c>
      <c r="Q253" s="1" t="s">
        <v>302</v>
      </c>
      <c r="R253" s="1">
        <v>23526</v>
      </c>
      <c r="S253" s="21">
        <f t="shared" si="46"/>
        <v>93.676833638607945</v>
      </c>
      <c r="T253" s="21">
        <f t="shared" si="47"/>
        <v>1</v>
      </c>
      <c r="U253" s="22">
        <v>35.113402882854189</v>
      </c>
      <c r="V253" s="1" t="str">
        <f t="shared" si="48"/>
        <v/>
      </c>
      <c r="W253" s="1" t="str">
        <f t="shared" si="49"/>
        <v/>
      </c>
      <c r="X253" s="4">
        <f t="shared" si="50"/>
        <v>21</v>
      </c>
      <c r="Y253" s="4" t="str">
        <f t="shared" si="51"/>
        <v>Täta blandade kommuner</v>
      </c>
      <c r="Z253" s="23">
        <v>21</v>
      </c>
      <c r="AA253" s="23" t="s">
        <v>43</v>
      </c>
      <c r="AB253" s="24" t="str">
        <f t="shared" si="58"/>
        <v>Täta kommuner nära större städer</v>
      </c>
      <c r="AC253" s="23" t="str">
        <f t="shared" si="59"/>
        <v>Täta kommuner</v>
      </c>
      <c r="AD253" s="25"/>
    </row>
    <row r="254" spans="2:30" x14ac:dyDescent="0.2">
      <c r="B254" s="1">
        <v>2281</v>
      </c>
      <c r="C254" s="1" t="s">
        <v>303</v>
      </c>
      <c r="D254" s="17">
        <v>99439</v>
      </c>
      <c r="E254" s="17">
        <v>65500</v>
      </c>
      <c r="F254" s="18">
        <f t="shared" si="52"/>
        <v>34.130471947626184</v>
      </c>
      <c r="G254" s="18">
        <f t="shared" si="53"/>
        <v>65.869528052373809</v>
      </c>
      <c r="H254" s="1" t="str">
        <f t="shared" si="54"/>
        <v/>
      </c>
      <c r="I254" s="1" t="str">
        <f t="shared" si="55"/>
        <v/>
      </c>
      <c r="K254" s="19"/>
      <c r="L254" s="1">
        <f t="shared" si="60"/>
        <v>1</v>
      </c>
      <c r="M254" s="4">
        <f t="shared" si="56"/>
        <v>2</v>
      </c>
      <c r="N254" s="4" t="str">
        <f t="shared" si="57"/>
        <v>Blandade kommuner</v>
      </c>
      <c r="O254" s="20">
        <v>2</v>
      </c>
      <c r="P254" s="1">
        <v>2281</v>
      </c>
      <c r="Q254" s="1" t="s">
        <v>303</v>
      </c>
      <c r="R254" s="1">
        <v>99143</v>
      </c>
      <c r="S254" s="21">
        <f t="shared" si="46"/>
        <v>99.702330071702249</v>
      </c>
      <c r="T254" s="21">
        <f t="shared" si="47"/>
        <v>1</v>
      </c>
      <c r="U254" s="22">
        <v>9.0653501141403279</v>
      </c>
      <c r="V254" s="1" t="str">
        <f t="shared" si="48"/>
        <v/>
      </c>
      <c r="W254" s="1" t="str">
        <f t="shared" si="49"/>
        <v/>
      </c>
      <c r="X254" s="4">
        <f t="shared" si="50"/>
        <v>21</v>
      </c>
      <c r="Y254" s="4" t="str">
        <f t="shared" si="51"/>
        <v>Täta blandade kommuner</v>
      </c>
      <c r="Z254" s="23">
        <v>21</v>
      </c>
      <c r="AA254" s="23" t="s">
        <v>43</v>
      </c>
      <c r="AB254" s="24" t="str">
        <f t="shared" si="58"/>
        <v>Täta kommuner nära större städer</v>
      </c>
      <c r="AC254" s="23" t="str">
        <f t="shared" si="59"/>
        <v>Täta kommuner</v>
      </c>
      <c r="AD254" s="25"/>
    </row>
    <row r="255" spans="2:30" x14ac:dyDescent="0.2">
      <c r="B255" s="1">
        <v>2282</v>
      </c>
      <c r="C255" s="1" t="s">
        <v>304</v>
      </c>
      <c r="D255" s="17">
        <v>18133</v>
      </c>
      <c r="E255" s="17">
        <v>5748</v>
      </c>
      <c r="F255" s="18">
        <f t="shared" si="52"/>
        <v>68.300887883968457</v>
      </c>
      <c r="G255" s="18">
        <f t="shared" si="53"/>
        <v>31.699112116031547</v>
      </c>
      <c r="H255" s="1">
        <f t="shared" si="54"/>
        <v>1</v>
      </c>
      <c r="I255" s="1" t="str">
        <f t="shared" si="55"/>
        <v/>
      </c>
      <c r="K255" s="19"/>
      <c r="L255" s="1" t="str">
        <f t="shared" si="60"/>
        <v/>
      </c>
      <c r="M255" s="4">
        <f t="shared" si="56"/>
        <v>1</v>
      </c>
      <c r="N255" s="4" t="str">
        <f t="shared" si="57"/>
        <v>Landsbygdskommuner</v>
      </c>
      <c r="O255" s="20">
        <v>1</v>
      </c>
      <c r="P255" s="1">
        <v>2282</v>
      </c>
      <c r="Q255" s="1" t="s">
        <v>304</v>
      </c>
      <c r="R255" s="1">
        <v>0</v>
      </c>
      <c r="S255" s="21">
        <f t="shared" si="46"/>
        <v>0</v>
      </c>
      <c r="T255" s="21" t="str">
        <f t="shared" si="47"/>
        <v/>
      </c>
      <c r="U255" s="22">
        <v>65.5647291310502</v>
      </c>
      <c r="V255" s="1" t="str">
        <f t="shared" si="48"/>
        <v/>
      </c>
      <c r="W255" s="1" t="str">
        <f t="shared" si="49"/>
        <v/>
      </c>
      <c r="X255" s="4">
        <f t="shared" si="50"/>
        <v>12</v>
      </c>
      <c r="Y255" s="4" t="str">
        <f t="shared" si="51"/>
        <v>Glesa landsbygdskommuner</v>
      </c>
      <c r="Z255" s="23">
        <v>12</v>
      </c>
      <c r="AA255" s="23" t="s">
        <v>83</v>
      </c>
      <c r="AB255" s="24" t="str">
        <f t="shared" si="58"/>
        <v>Landsbygdskommuner avlägset belägna</v>
      </c>
      <c r="AC255" s="23" t="str">
        <f t="shared" si="59"/>
        <v>Landsbygdskommuner</v>
      </c>
      <c r="AD255" s="25"/>
    </row>
    <row r="256" spans="2:30" x14ac:dyDescent="0.2">
      <c r="B256" s="1">
        <v>2283</v>
      </c>
      <c r="C256" s="1" t="s">
        <v>305</v>
      </c>
      <c r="D256" s="17">
        <v>18872</v>
      </c>
      <c r="E256" s="17">
        <v>7686</v>
      </c>
      <c r="F256" s="18">
        <f t="shared" si="52"/>
        <v>59.272997032640951</v>
      </c>
      <c r="G256" s="18">
        <f t="shared" si="53"/>
        <v>40.727002967359049</v>
      </c>
      <c r="H256" s="1">
        <f t="shared" si="54"/>
        <v>1</v>
      </c>
      <c r="I256" s="1" t="str">
        <f t="shared" si="55"/>
        <v/>
      </c>
      <c r="K256" s="19"/>
      <c r="L256" s="1" t="str">
        <f t="shared" si="60"/>
        <v/>
      </c>
      <c r="M256" s="4">
        <f t="shared" si="56"/>
        <v>1</v>
      </c>
      <c r="N256" s="4" t="str">
        <f t="shared" si="57"/>
        <v>Landsbygdskommuner</v>
      </c>
      <c r="O256" s="20">
        <v>1</v>
      </c>
      <c r="P256" s="1">
        <v>2283</v>
      </c>
      <c r="Q256" s="1" t="s">
        <v>305</v>
      </c>
      <c r="R256" s="1">
        <v>0</v>
      </c>
      <c r="S256" s="21">
        <f t="shared" si="46"/>
        <v>0</v>
      </c>
      <c r="T256" s="21" t="str">
        <f t="shared" si="47"/>
        <v/>
      </c>
      <c r="U256" s="22">
        <v>87.949847216334604</v>
      </c>
      <c r="V256" s="1" t="str">
        <f t="shared" si="48"/>
        <v/>
      </c>
      <c r="W256" s="1" t="str">
        <f t="shared" si="49"/>
        <v/>
      </c>
      <c r="X256" s="4">
        <f t="shared" si="50"/>
        <v>12</v>
      </c>
      <c r="Y256" s="4" t="str">
        <f t="shared" si="51"/>
        <v>Glesa landsbygdskommuner</v>
      </c>
      <c r="Z256" s="23">
        <v>12</v>
      </c>
      <c r="AA256" s="23" t="s">
        <v>83</v>
      </c>
      <c r="AB256" s="24" t="str">
        <f t="shared" si="58"/>
        <v>Landsbygdskommuner avlägset belägna</v>
      </c>
      <c r="AC256" s="23" t="str">
        <f t="shared" si="59"/>
        <v>Landsbygdskommuner</v>
      </c>
      <c r="AD256" s="25"/>
    </row>
    <row r="257" spans="2:30" x14ac:dyDescent="0.2">
      <c r="B257" s="1">
        <v>2284</v>
      </c>
      <c r="C257" s="1" t="s">
        <v>306</v>
      </c>
      <c r="D257" s="17">
        <v>55807</v>
      </c>
      <c r="E257" s="17">
        <v>25636</v>
      </c>
      <c r="F257" s="18">
        <f t="shared" si="52"/>
        <v>54.063110362499323</v>
      </c>
      <c r="G257" s="18">
        <f t="shared" si="53"/>
        <v>45.93688963750067</v>
      </c>
      <c r="H257" s="1">
        <f t="shared" si="54"/>
        <v>1</v>
      </c>
      <c r="I257" s="1" t="str">
        <f t="shared" si="55"/>
        <v/>
      </c>
      <c r="K257" s="19"/>
      <c r="L257" s="1" t="str">
        <f t="shared" si="60"/>
        <v/>
      </c>
      <c r="M257" s="4">
        <f t="shared" si="56"/>
        <v>1</v>
      </c>
      <c r="N257" s="4" t="str">
        <f t="shared" si="57"/>
        <v>Landsbygdskommuner</v>
      </c>
      <c r="O257" s="20">
        <v>2</v>
      </c>
      <c r="P257" s="1">
        <v>2284</v>
      </c>
      <c r="Q257" s="1" t="s">
        <v>306</v>
      </c>
      <c r="R257" s="1">
        <v>48</v>
      </c>
      <c r="S257" s="21">
        <f t="shared" si="46"/>
        <v>8.6010715501639579E-2</v>
      </c>
      <c r="T257" s="21" t="str">
        <f t="shared" si="47"/>
        <v/>
      </c>
      <c r="U257" s="22">
        <v>73.219493423646199</v>
      </c>
      <c r="V257" s="1" t="str">
        <f t="shared" si="48"/>
        <v/>
      </c>
      <c r="W257" s="1" t="str">
        <f t="shared" si="49"/>
        <v/>
      </c>
      <c r="X257" s="4">
        <f t="shared" si="50"/>
        <v>12</v>
      </c>
      <c r="Y257" s="4" t="str">
        <f t="shared" si="51"/>
        <v>Glesa landsbygdskommuner</v>
      </c>
      <c r="Z257" s="23">
        <v>22</v>
      </c>
      <c r="AA257" s="23" t="s">
        <v>119</v>
      </c>
      <c r="AB257" s="24" t="str">
        <f t="shared" si="58"/>
        <v>Landsbygdskommuner avlägset belägna</v>
      </c>
      <c r="AC257" s="23" t="str">
        <f t="shared" si="59"/>
        <v>Landsbygdskommuner</v>
      </c>
      <c r="AD257" s="25"/>
    </row>
    <row r="258" spans="2:30" x14ac:dyDescent="0.2">
      <c r="B258" s="1">
        <v>2303</v>
      </c>
      <c r="C258" s="1" t="s">
        <v>307</v>
      </c>
      <c r="D258" s="17">
        <v>5208</v>
      </c>
      <c r="E258" s="17"/>
      <c r="F258" s="18">
        <f t="shared" si="52"/>
        <v>100</v>
      </c>
      <c r="G258" s="18">
        <f t="shared" si="53"/>
        <v>0</v>
      </c>
      <c r="H258" s="1">
        <f t="shared" si="54"/>
        <v>1</v>
      </c>
      <c r="I258" s="1" t="str">
        <f t="shared" si="55"/>
        <v/>
      </c>
      <c r="K258" s="19"/>
      <c r="L258" s="1" t="str">
        <f t="shared" si="60"/>
        <v/>
      </c>
      <c r="M258" s="4">
        <f t="shared" si="56"/>
        <v>1</v>
      </c>
      <c r="N258" s="4" t="str">
        <f t="shared" si="57"/>
        <v>Landsbygdskommuner</v>
      </c>
      <c r="O258" s="20">
        <v>1</v>
      </c>
      <c r="P258" s="1">
        <v>2303</v>
      </c>
      <c r="Q258" s="1" t="s">
        <v>307</v>
      </c>
      <c r="R258" s="1">
        <v>1055</v>
      </c>
      <c r="S258" s="21">
        <f t="shared" si="46"/>
        <v>20.257296466973887</v>
      </c>
      <c r="T258" s="21" t="str">
        <f t="shared" si="47"/>
        <v/>
      </c>
      <c r="U258" s="22">
        <v>59.715408986175113</v>
      </c>
      <c r="V258" s="1">
        <f t="shared" si="48"/>
        <v>1</v>
      </c>
      <c r="W258" s="1" t="str">
        <f t="shared" si="49"/>
        <v/>
      </c>
      <c r="X258" s="4">
        <f t="shared" si="50"/>
        <v>12</v>
      </c>
      <c r="Y258" s="4" t="str">
        <f t="shared" si="51"/>
        <v>Glesa landsbygdskommuner</v>
      </c>
      <c r="Z258" s="23">
        <v>12</v>
      </c>
      <c r="AA258" s="23" t="s">
        <v>83</v>
      </c>
      <c r="AB258" s="24" t="str">
        <f t="shared" si="58"/>
        <v>Landsbygdskommuner avlägset belägna</v>
      </c>
      <c r="AC258" s="23" t="str">
        <f t="shared" si="59"/>
        <v>Landsbygdskommuner</v>
      </c>
      <c r="AD258" s="25"/>
    </row>
    <row r="259" spans="2:30" x14ac:dyDescent="0.2">
      <c r="B259" s="1">
        <v>2305</v>
      </c>
      <c r="C259" s="1" t="s">
        <v>308</v>
      </c>
      <c r="D259" s="17">
        <v>6181</v>
      </c>
      <c r="E259" s="17"/>
      <c r="F259" s="18">
        <f t="shared" si="52"/>
        <v>100</v>
      </c>
      <c r="G259" s="18">
        <f t="shared" si="53"/>
        <v>0</v>
      </c>
      <c r="H259" s="1">
        <f t="shared" si="54"/>
        <v>1</v>
      </c>
      <c r="I259" s="1" t="str">
        <f t="shared" si="55"/>
        <v/>
      </c>
      <c r="K259" s="19"/>
      <c r="L259" s="1" t="str">
        <f t="shared" si="60"/>
        <v/>
      </c>
      <c r="M259" s="4">
        <f t="shared" si="56"/>
        <v>1</v>
      </c>
      <c r="N259" s="4" t="str">
        <f t="shared" si="57"/>
        <v>Landsbygdskommuner</v>
      </c>
      <c r="O259" s="20">
        <v>1</v>
      </c>
      <c r="P259" s="1">
        <v>2305</v>
      </c>
      <c r="Q259" s="1" t="s">
        <v>308</v>
      </c>
      <c r="R259" s="1">
        <v>2291</v>
      </c>
      <c r="S259" s="21">
        <f t="shared" si="46"/>
        <v>37.065199805856658</v>
      </c>
      <c r="T259" s="21" t="str">
        <f t="shared" si="47"/>
        <v/>
      </c>
      <c r="U259" s="22">
        <v>51.018168581135733</v>
      </c>
      <c r="V259" s="1">
        <f t="shared" si="48"/>
        <v>1</v>
      </c>
      <c r="W259" s="1" t="str">
        <f t="shared" si="49"/>
        <v/>
      </c>
      <c r="X259" s="4">
        <f t="shared" si="50"/>
        <v>12</v>
      </c>
      <c r="Y259" s="4" t="str">
        <f t="shared" si="51"/>
        <v>Glesa landsbygdskommuner</v>
      </c>
      <c r="Z259" s="23">
        <v>12</v>
      </c>
      <c r="AA259" s="23" t="s">
        <v>83</v>
      </c>
      <c r="AB259" s="24" t="str">
        <f t="shared" si="58"/>
        <v>Landsbygdskommuner avlägset belägna</v>
      </c>
      <c r="AC259" s="23" t="str">
        <f t="shared" si="59"/>
        <v>Landsbygdskommuner</v>
      </c>
      <c r="AD259" s="25"/>
    </row>
    <row r="260" spans="2:30" x14ac:dyDescent="0.2">
      <c r="B260" s="1">
        <v>2309</v>
      </c>
      <c r="C260" s="1" t="s">
        <v>309</v>
      </c>
      <c r="D260" s="17">
        <v>15054</v>
      </c>
      <c r="E260" s="17"/>
      <c r="F260" s="18">
        <f t="shared" si="52"/>
        <v>100</v>
      </c>
      <c r="G260" s="18">
        <f t="shared" si="53"/>
        <v>0</v>
      </c>
      <c r="H260" s="1">
        <f t="shared" si="54"/>
        <v>1</v>
      </c>
      <c r="I260" s="1" t="str">
        <f t="shared" si="55"/>
        <v/>
      </c>
      <c r="K260" s="19"/>
      <c r="L260" s="1" t="str">
        <f t="shared" si="60"/>
        <v/>
      </c>
      <c r="M260" s="4">
        <f t="shared" si="56"/>
        <v>1</v>
      </c>
      <c r="N260" s="4" t="str">
        <f t="shared" si="57"/>
        <v>Landsbygdskommuner</v>
      </c>
      <c r="O260" s="20">
        <v>1</v>
      </c>
      <c r="P260" s="1">
        <v>2309</v>
      </c>
      <c r="Q260" s="1" t="s">
        <v>309</v>
      </c>
      <c r="R260" s="1">
        <v>12883</v>
      </c>
      <c r="S260" s="21">
        <f t="shared" si="46"/>
        <v>85.578583765112256</v>
      </c>
      <c r="T260" s="21">
        <f t="shared" si="47"/>
        <v>1</v>
      </c>
      <c r="U260" s="22">
        <v>25.187238943148849</v>
      </c>
      <c r="V260" s="1">
        <f t="shared" si="48"/>
        <v>1</v>
      </c>
      <c r="W260" s="1" t="str">
        <f t="shared" si="49"/>
        <v/>
      </c>
      <c r="X260" s="4">
        <f t="shared" si="50"/>
        <v>11</v>
      </c>
      <c r="Y260" s="4" t="str">
        <f t="shared" si="51"/>
        <v>Tätortsnära landsbygdskommuner</v>
      </c>
      <c r="Z260" s="23">
        <v>11</v>
      </c>
      <c r="AA260" s="23" t="s">
        <v>51</v>
      </c>
      <c r="AB260" s="24" t="str">
        <f t="shared" si="58"/>
        <v>Landsbygdskommuner nära större städer</v>
      </c>
      <c r="AC260" s="23" t="str">
        <f t="shared" si="59"/>
        <v>Landsbygdskommuner</v>
      </c>
      <c r="AD260" s="25"/>
    </row>
    <row r="261" spans="2:30" x14ac:dyDescent="0.2">
      <c r="B261" s="1">
        <v>2313</v>
      </c>
      <c r="C261" s="1" t="s">
        <v>310</v>
      </c>
      <c r="D261" s="17">
        <v>11488</v>
      </c>
      <c r="E261" s="17"/>
      <c r="F261" s="18">
        <f t="shared" si="52"/>
        <v>100</v>
      </c>
      <c r="G261" s="18">
        <f t="shared" si="53"/>
        <v>0</v>
      </c>
      <c r="H261" s="1">
        <f t="shared" si="54"/>
        <v>1</v>
      </c>
      <c r="I261" s="1" t="str">
        <f t="shared" si="55"/>
        <v/>
      </c>
      <c r="K261" s="19"/>
      <c r="L261" s="1" t="str">
        <f t="shared" si="60"/>
        <v/>
      </c>
      <c r="M261" s="4">
        <f t="shared" si="56"/>
        <v>1</v>
      </c>
      <c r="N261" s="4" t="str">
        <f t="shared" si="57"/>
        <v>Landsbygdskommuner</v>
      </c>
      <c r="O261" s="20">
        <v>1</v>
      </c>
      <c r="P261" s="1">
        <v>2313</v>
      </c>
      <c r="Q261" s="1" t="s">
        <v>310</v>
      </c>
      <c r="R261" s="1">
        <v>121</v>
      </c>
      <c r="S261" s="21">
        <f t="shared" ref="S261:S295" si="61">R261/D261*100</f>
        <v>1.0532729805013927</v>
      </c>
      <c r="T261" s="21" t="str">
        <f t="shared" ref="T261:T294" si="62">IF(K261=1,"",IF(S261&gt;=50,1,""))</f>
        <v/>
      </c>
      <c r="U261" s="22">
        <v>87.164307272621741</v>
      </c>
      <c r="V261" s="1">
        <f t="shared" ref="V261:V294" si="63">IF(F261=100,1,"")</f>
        <v>1</v>
      </c>
      <c r="W261" s="1" t="str">
        <f t="shared" ref="W261:W294" si="64">IF(V261=1,IF(U261&gt;90,1,""),"")</f>
        <v/>
      </c>
      <c r="X261" s="4">
        <f t="shared" ref="X261:X294" si="65">IF(M261=3,30,IF(M261=2,IF(T261=1,21,22),IF(M261=1,IF(T261=1,11,IF(W261=1,13,12)))))</f>
        <v>12</v>
      </c>
      <c r="Y261" s="4" t="str">
        <f t="shared" ref="Y261:Y294" si="66">LOOKUP(X261,AE$5:AE$10,AF$5:AF$10)</f>
        <v>Glesa landsbygdskommuner</v>
      </c>
      <c r="Z261" s="23">
        <v>12</v>
      </c>
      <c r="AA261" s="23" t="s">
        <v>83</v>
      </c>
      <c r="AB261" s="24" t="str">
        <f t="shared" si="58"/>
        <v>Landsbygdskommuner avlägset belägna</v>
      </c>
      <c r="AC261" s="23" t="str">
        <f t="shared" si="59"/>
        <v>Landsbygdskommuner</v>
      </c>
      <c r="AD261" s="25"/>
    </row>
    <row r="262" spans="2:30" x14ac:dyDescent="0.2">
      <c r="B262" s="1">
        <v>2321</v>
      </c>
      <c r="C262" s="1" t="s">
        <v>311</v>
      </c>
      <c r="D262" s="17">
        <v>12049</v>
      </c>
      <c r="E262" s="17"/>
      <c r="F262" s="18">
        <f t="shared" ref="F262:F295" si="67">(D262-E262)/(D262)*100</f>
        <v>100</v>
      </c>
      <c r="G262" s="18">
        <f t="shared" ref="G262:G295" si="68">E262/D262*100</f>
        <v>0</v>
      </c>
      <c r="H262" s="1">
        <f t="shared" ref="H262:H294" si="69">IF(F262&gt;=50,1,"")</f>
        <v>1</v>
      </c>
      <c r="I262" s="1" t="str">
        <f t="shared" ref="I262:I294" si="70">IF(G262&gt;=80,1,"")</f>
        <v/>
      </c>
      <c r="K262" s="19"/>
      <c r="L262" s="1" t="str">
        <f t="shared" si="60"/>
        <v/>
      </c>
      <c r="M262" s="4">
        <f t="shared" ref="M262:M294" si="71">IF(K262=1,3,IF(L262=1,2,1))</f>
        <v>1</v>
      </c>
      <c r="N262" s="4" t="str">
        <f t="shared" ref="N262:N294" si="72">IF(M262=3,"Storstadskommuner",IF(M262=2,"Blandade kommuner","Landsbygdskommuner"))</f>
        <v>Landsbygdskommuner</v>
      </c>
      <c r="O262" s="20">
        <v>1</v>
      </c>
      <c r="P262" s="1">
        <v>2321</v>
      </c>
      <c r="Q262" s="1" t="s">
        <v>311</v>
      </c>
      <c r="R262" s="1">
        <v>1947</v>
      </c>
      <c r="S262" s="21">
        <f t="shared" si="61"/>
        <v>16.159017345837828</v>
      </c>
      <c r="T262" s="21" t="str">
        <f t="shared" si="62"/>
        <v/>
      </c>
      <c r="U262" s="22">
        <v>62.348129703408588</v>
      </c>
      <c r="V262" s="1">
        <f t="shared" si="63"/>
        <v>1</v>
      </c>
      <c r="W262" s="1" t="str">
        <f t="shared" si="64"/>
        <v/>
      </c>
      <c r="X262" s="4">
        <f t="shared" si="65"/>
        <v>12</v>
      </c>
      <c r="Y262" s="4" t="str">
        <f t="shared" si="66"/>
        <v>Glesa landsbygdskommuner</v>
      </c>
      <c r="Z262" s="23">
        <v>12</v>
      </c>
      <c r="AA262" s="23" t="s">
        <v>83</v>
      </c>
      <c r="AB262" s="24" t="str">
        <f t="shared" ref="AB262:AB294" si="73">LOOKUP(X262,AE$5:AE$10,AG$5:AG$10)</f>
        <v>Landsbygdskommuner avlägset belägna</v>
      </c>
      <c r="AC262" s="23" t="str">
        <f t="shared" ref="AC262:AC294" si="74">LOOKUP(M262,AH$5:AH$7,AJ$5:AJ$7)</f>
        <v>Landsbygdskommuner</v>
      </c>
      <c r="AD262" s="25"/>
    </row>
    <row r="263" spans="2:30" x14ac:dyDescent="0.2">
      <c r="B263" s="1">
        <v>2326</v>
      </c>
      <c r="C263" s="1" t="s">
        <v>312</v>
      </c>
      <c r="D263" s="17">
        <v>7120</v>
      </c>
      <c r="E263" s="17"/>
      <c r="F263" s="18">
        <f t="shared" si="67"/>
        <v>100</v>
      </c>
      <c r="G263" s="18">
        <f t="shared" si="68"/>
        <v>0</v>
      </c>
      <c r="H263" s="1">
        <f t="shared" si="69"/>
        <v>1</v>
      </c>
      <c r="I263" s="1" t="str">
        <f t="shared" si="70"/>
        <v/>
      </c>
      <c r="K263" s="19"/>
      <c r="L263" s="1" t="str">
        <f t="shared" si="60"/>
        <v/>
      </c>
      <c r="M263" s="4">
        <f t="shared" si="71"/>
        <v>1</v>
      </c>
      <c r="N263" s="4" t="str">
        <f t="shared" si="72"/>
        <v>Landsbygdskommuner</v>
      </c>
      <c r="O263" s="20">
        <v>1</v>
      </c>
      <c r="P263" s="1">
        <v>2326</v>
      </c>
      <c r="Q263" s="1" t="s">
        <v>312</v>
      </c>
      <c r="R263" s="1">
        <v>2630</v>
      </c>
      <c r="S263" s="21">
        <f t="shared" si="61"/>
        <v>36.938202247191008</v>
      </c>
      <c r="T263" s="21" t="str">
        <f t="shared" si="62"/>
        <v/>
      </c>
      <c r="U263" s="22">
        <v>51.723319288389511</v>
      </c>
      <c r="V263" s="1">
        <f t="shared" si="63"/>
        <v>1</v>
      </c>
      <c r="W263" s="1" t="str">
        <f t="shared" si="64"/>
        <v/>
      </c>
      <c r="X263" s="4">
        <f t="shared" si="65"/>
        <v>12</v>
      </c>
      <c r="Y263" s="4" t="str">
        <f t="shared" si="66"/>
        <v>Glesa landsbygdskommuner</v>
      </c>
      <c r="Z263" s="23">
        <v>12</v>
      </c>
      <c r="AA263" s="23" t="s">
        <v>83</v>
      </c>
      <c r="AB263" s="24" t="str">
        <f t="shared" si="73"/>
        <v>Landsbygdskommuner avlägset belägna</v>
      </c>
      <c r="AC263" s="23" t="str">
        <f t="shared" si="74"/>
        <v>Landsbygdskommuner</v>
      </c>
      <c r="AD263" s="25"/>
    </row>
    <row r="264" spans="2:30" x14ac:dyDescent="0.2">
      <c r="B264" s="1">
        <v>2361</v>
      </c>
      <c r="C264" s="1" t="s">
        <v>313</v>
      </c>
      <c r="D264" s="17">
        <v>10070</v>
      </c>
      <c r="E264" s="17"/>
      <c r="F264" s="18">
        <f t="shared" si="67"/>
        <v>100</v>
      </c>
      <c r="G264" s="18">
        <f t="shared" si="68"/>
        <v>0</v>
      </c>
      <c r="H264" s="1">
        <f t="shared" si="69"/>
        <v>1</v>
      </c>
      <c r="I264" s="1" t="str">
        <f t="shared" si="70"/>
        <v/>
      </c>
      <c r="K264" s="19"/>
      <c r="L264" s="1" t="str">
        <f t="shared" si="60"/>
        <v/>
      </c>
      <c r="M264" s="4">
        <f t="shared" si="71"/>
        <v>1</v>
      </c>
      <c r="N264" s="4" t="str">
        <f t="shared" si="72"/>
        <v>Landsbygdskommuner</v>
      </c>
      <c r="O264" s="20">
        <v>1</v>
      </c>
      <c r="P264" s="1">
        <v>2361</v>
      </c>
      <c r="Q264" s="1" t="s">
        <v>313</v>
      </c>
      <c r="R264" s="1">
        <v>0</v>
      </c>
      <c r="S264" s="21">
        <f t="shared" si="61"/>
        <v>0</v>
      </c>
      <c r="T264" s="21" t="str">
        <f t="shared" si="62"/>
        <v/>
      </c>
      <c r="U264" s="22">
        <v>130.72961234151023</v>
      </c>
      <c r="V264" s="1">
        <f t="shared" si="63"/>
        <v>1</v>
      </c>
      <c r="W264" s="1">
        <f t="shared" si="64"/>
        <v>1</v>
      </c>
      <c r="X264" s="4">
        <f t="shared" si="65"/>
        <v>13</v>
      </c>
      <c r="Y264" s="4" t="str">
        <f t="shared" si="66"/>
        <v>Mycket glesa landsbygdskommuner</v>
      </c>
      <c r="Z264" s="23">
        <v>13</v>
      </c>
      <c r="AA264" s="23" t="s">
        <v>275</v>
      </c>
      <c r="AB264" s="24" t="str">
        <f t="shared" si="73"/>
        <v>Landsbygdskommuner mycket avlägset belägna</v>
      </c>
      <c r="AC264" s="23" t="str">
        <f t="shared" si="74"/>
        <v>Landsbygdskommuner</v>
      </c>
      <c r="AD264" s="25"/>
    </row>
    <row r="265" spans="2:30" x14ac:dyDescent="0.2">
      <c r="B265" s="1">
        <v>2380</v>
      </c>
      <c r="C265" s="1" t="s">
        <v>314</v>
      </c>
      <c r="D265" s="17">
        <v>63985</v>
      </c>
      <c r="E265" s="17">
        <v>43867</v>
      </c>
      <c r="F265" s="18">
        <f t="shared" si="67"/>
        <v>31.441744158787216</v>
      </c>
      <c r="G265" s="18">
        <f t="shared" si="68"/>
        <v>68.558255841212784</v>
      </c>
      <c r="H265" s="1" t="str">
        <f t="shared" si="69"/>
        <v/>
      </c>
      <c r="I265" s="1" t="str">
        <f t="shared" si="70"/>
        <v/>
      </c>
      <c r="K265" s="19"/>
      <c r="L265" s="1">
        <f t="shared" si="60"/>
        <v>1</v>
      </c>
      <c r="M265" s="4">
        <f t="shared" si="71"/>
        <v>2</v>
      </c>
      <c r="N265" s="4" t="str">
        <f t="shared" si="72"/>
        <v>Blandade kommuner</v>
      </c>
      <c r="O265" s="20">
        <v>2</v>
      </c>
      <c r="P265" s="1">
        <v>2380</v>
      </c>
      <c r="Q265" s="1" t="s">
        <v>314</v>
      </c>
      <c r="R265" s="1">
        <v>63954</v>
      </c>
      <c r="S265" s="21">
        <f t="shared" si="61"/>
        <v>99.951551144799566</v>
      </c>
      <c r="T265" s="21">
        <f t="shared" si="62"/>
        <v>1</v>
      </c>
      <c r="U265" s="22">
        <v>7.7519767653877212</v>
      </c>
      <c r="V265" s="1" t="str">
        <f t="shared" si="63"/>
        <v/>
      </c>
      <c r="W265" s="1" t="str">
        <f t="shared" si="64"/>
        <v/>
      </c>
      <c r="X265" s="4">
        <f t="shared" si="65"/>
        <v>21</v>
      </c>
      <c r="Y265" s="4" t="str">
        <f t="shared" si="66"/>
        <v>Täta blandade kommuner</v>
      </c>
      <c r="Z265" s="23">
        <v>21</v>
      </c>
      <c r="AA265" s="23" t="s">
        <v>43</v>
      </c>
      <c r="AB265" s="24" t="str">
        <f t="shared" si="73"/>
        <v>Täta kommuner nära större städer</v>
      </c>
      <c r="AC265" s="23" t="str">
        <f t="shared" si="74"/>
        <v>Täta kommuner</v>
      </c>
      <c r="AD265" s="25"/>
    </row>
    <row r="266" spans="2:30" x14ac:dyDescent="0.2">
      <c r="B266" s="1">
        <v>2401</v>
      </c>
      <c r="C266" s="1" t="s">
        <v>315</v>
      </c>
      <c r="D266" s="17">
        <v>7108</v>
      </c>
      <c r="E266" s="17"/>
      <c r="F266" s="18">
        <f t="shared" si="67"/>
        <v>100</v>
      </c>
      <c r="G266" s="18">
        <f t="shared" si="68"/>
        <v>0</v>
      </c>
      <c r="H266" s="1">
        <f t="shared" si="69"/>
        <v>1</v>
      </c>
      <c r="I266" s="1" t="str">
        <f t="shared" si="70"/>
        <v/>
      </c>
      <c r="K266" s="19"/>
      <c r="L266" s="1" t="str">
        <f t="shared" si="60"/>
        <v/>
      </c>
      <c r="M266" s="4">
        <f t="shared" si="71"/>
        <v>1</v>
      </c>
      <c r="N266" s="4" t="str">
        <f t="shared" si="72"/>
        <v>Landsbygdskommuner</v>
      </c>
      <c r="O266" s="20">
        <v>1</v>
      </c>
      <c r="P266" s="1">
        <v>2401</v>
      </c>
      <c r="Q266" s="1" t="s">
        <v>315</v>
      </c>
      <c r="R266" s="1">
        <v>6641</v>
      </c>
      <c r="S266" s="21">
        <f t="shared" si="61"/>
        <v>93.429938097917841</v>
      </c>
      <c r="T266" s="21">
        <f t="shared" si="62"/>
        <v>1</v>
      </c>
      <c r="U266" s="22">
        <v>35.191990245732512</v>
      </c>
      <c r="V266" s="1">
        <f t="shared" si="63"/>
        <v>1</v>
      </c>
      <c r="W266" s="1" t="str">
        <f t="shared" si="64"/>
        <v/>
      </c>
      <c r="X266" s="4">
        <f t="shared" si="65"/>
        <v>11</v>
      </c>
      <c r="Y266" s="4" t="str">
        <f t="shared" si="66"/>
        <v>Tätortsnära landsbygdskommuner</v>
      </c>
      <c r="Z266" s="23">
        <v>11</v>
      </c>
      <c r="AA266" s="23" t="s">
        <v>51</v>
      </c>
      <c r="AB266" s="24" t="str">
        <f t="shared" si="73"/>
        <v>Landsbygdskommuner nära större städer</v>
      </c>
      <c r="AC266" s="23" t="str">
        <f t="shared" si="74"/>
        <v>Landsbygdskommuner</v>
      </c>
      <c r="AD266" s="25"/>
    </row>
    <row r="267" spans="2:30" x14ac:dyDescent="0.2">
      <c r="B267" s="1">
        <v>2403</v>
      </c>
      <c r="C267" s="1" t="s">
        <v>316</v>
      </c>
      <c r="D267" s="17">
        <v>2387</v>
      </c>
      <c r="E267" s="17"/>
      <c r="F267" s="18">
        <f t="shared" si="67"/>
        <v>100</v>
      </c>
      <c r="G267" s="18">
        <f t="shared" si="68"/>
        <v>0</v>
      </c>
      <c r="H267" s="1">
        <f t="shared" si="69"/>
        <v>1</v>
      </c>
      <c r="I267" s="1" t="str">
        <f t="shared" si="70"/>
        <v/>
      </c>
      <c r="K267" s="19"/>
      <c r="L267" s="1" t="str">
        <f t="shared" ref="L267:L294" si="75">IF(F267&lt;50,IF(K267&lt;&gt;1,1,""),"")</f>
        <v/>
      </c>
      <c r="M267" s="4">
        <f t="shared" si="71"/>
        <v>1</v>
      </c>
      <c r="N267" s="4" t="str">
        <f t="shared" si="72"/>
        <v>Landsbygdskommuner</v>
      </c>
      <c r="O267" s="20">
        <v>1</v>
      </c>
      <c r="P267" s="1">
        <v>2403</v>
      </c>
      <c r="Q267" s="1" t="s">
        <v>316</v>
      </c>
      <c r="R267" s="1">
        <v>1451</v>
      </c>
      <c r="S267" s="21">
        <f t="shared" si="61"/>
        <v>60.787599497276915</v>
      </c>
      <c r="T267" s="21">
        <f t="shared" si="62"/>
        <v>1</v>
      </c>
      <c r="U267" s="22">
        <v>45.960410557184751</v>
      </c>
      <c r="V267" s="1">
        <f t="shared" si="63"/>
        <v>1</v>
      </c>
      <c r="W267" s="1" t="str">
        <f t="shared" si="64"/>
        <v/>
      </c>
      <c r="X267" s="4">
        <f t="shared" si="65"/>
        <v>11</v>
      </c>
      <c r="Y267" s="4" t="str">
        <f t="shared" si="66"/>
        <v>Tätortsnära landsbygdskommuner</v>
      </c>
      <c r="Z267" s="23">
        <v>11</v>
      </c>
      <c r="AA267" s="23" t="s">
        <v>51</v>
      </c>
      <c r="AB267" s="24" t="str">
        <f t="shared" si="73"/>
        <v>Landsbygdskommuner nära större städer</v>
      </c>
      <c r="AC267" s="23" t="str">
        <f t="shared" si="74"/>
        <v>Landsbygdskommuner</v>
      </c>
      <c r="AD267" s="25"/>
    </row>
    <row r="268" spans="2:30" x14ac:dyDescent="0.2">
      <c r="B268" s="1">
        <v>2404</v>
      </c>
      <c r="C268" s="1" t="s">
        <v>317</v>
      </c>
      <c r="D268" s="17">
        <v>5485</v>
      </c>
      <c r="E268" s="17"/>
      <c r="F268" s="18">
        <f t="shared" si="67"/>
        <v>100</v>
      </c>
      <c r="G268" s="18">
        <f t="shared" si="68"/>
        <v>0</v>
      </c>
      <c r="H268" s="1">
        <f t="shared" si="69"/>
        <v>1</v>
      </c>
      <c r="I268" s="1" t="str">
        <f t="shared" si="70"/>
        <v/>
      </c>
      <c r="K268" s="19"/>
      <c r="L268" s="1" t="str">
        <f t="shared" si="75"/>
        <v/>
      </c>
      <c r="M268" s="4">
        <f t="shared" si="71"/>
        <v>1</v>
      </c>
      <c r="N268" s="4" t="str">
        <f t="shared" si="72"/>
        <v>Landsbygdskommuner</v>
      </c>
      <c r="O268" s="20">
        <v>1</v>
      </c>
      <c r="P268" s="1">
        <v>2404</v>
      </c>
      <c r="Q268" s="1" t="s">
        <v>317</v>
      </c>
      <c r="R268" s="1">
        <v>3661</v>
      </c>
      <c r="S268" s="21">
        <f t="shared" si="61"/>
        <v>66.74567000911577</v>
      </c>
      <c r="T268" s="21">
        <f t="shared" si="62"/>
        <v>1</v>
      </c>
      <c r="U268" s="22">
        <v>46.869140079003344</v>
      </c>
      <c r="V268" s="1">
        <f t="shared" si="63"/>
        <v>1</v>
      </c>
      <c r="W268" s="1" t="str">
        <f t="shared" si="64"/>
        <v/>
      </c>
      <c r="X268" s="4">
        <f t="shared" si="65"/>
        <v>11</v>
      </c>
      <c r="Y268" s="4" t="str">
        <f t="shared" si="66"/>
        <v>Tätortsnära landsbygdskommuner</v>
      </c>
      <c r="Z268" s="23">
        <v>11</v>
      </c>
      <c r="AA268" s="23" t="s">
        <v>51</v>
      </c>
      <c r="AB268" s="24" t="str">
        <f t="shared" si="73"/>
        <v>Landsbygdskommuner nära större städer</v>
      </c>
      <c r="AC268" s="23" t="str">
        <f t="shared" si="74"/>
        <v>Landsbygdskommuner</v>
      </c>
      <c r="AD268" s="25"/>
    </row>
    <row r="269" spans="2:30" x14ac:dyDescent="0.2">
      <c r="B269" s="1">
        <v>2409</v>
      </c>
      <c r="C269" s="1" t="s">
        <v>318</v>
      </c>
      <c r="D269" s="17">
        <v>6748</v>
      </c>
      <c r="E269" s="17"/>
      <c r="F269" s="18">
        <f t="shared" si="67"/>
        <v>100</v>
      </c>
      <c r="G269" s="18">
        <f t="shared" si="68"/>
        <v>0</v>
      </c>
      <c r="H269" s="1">
        <f t="shared" si="69"/>
        <v>1</v>
      </c>
      <c r="I269" s="1" t="str">
        <f t="shared" si="70"/>
        <v/>
      </c>
      <c r="K269" s="19"/>
      <c r="L269" s="1" t="str">
        <f t="shared" si="75"/>
        <v/>
      </c>
      <c r="M269" s="4">
        <f t="shared" si="71"/>
        <v>1</v>
      </c>
      <c r="N269" s="4" t="str">
        <f t="shared" si="72"/>
        <v>Landsbygdskommuner</v>
      </c>
      <c r="O269" s="20">
        <v>1</v>
      </c>
      <c r="P269" s="1">
        <v>2409</v>
      </c>
      <c r="Q269" s="1" t="s">
        <v>318</v>
      </c>
      <c r="R269" s="1">
        <v>5385</v>
      </c>
      <c r="S269" s="21">
        <f t="shared" si="61"/>
        <v>79.801422643746307</v>
      </c>
      <c r="T269" s="21">
        <f t="shared" si="62"/>
        <v>1</v>
      </c>
      <c r="U269" s="22">
        <v>37.960551274451696</v>
      </c>
      <c r="V269" s="1">
        <f t="shared" si="63"/>
        <v>1</v>
      </c>
      <c r="W269" s="1" t="str">
        <f t="shared" si="64"/>
        <v/>
      </c>
      <c r="X269" s="4">
        <f t="shared" si="65"/>
        <v>11</v>
      </c>
      <c r="Y269" s="4" t="str">
        <f t="shared" si="66"/>
        <v>Tätortsnära landsbygdskommuner</v>
      </c>
      <c r="Z269" s="23">
        <v>11</v>
      </c>
      <c r="AA269" s="23" t="s">
        <v>51</v>
      </c>
      <c r="AB269" s="24" t="str">
        <f t="shared" si="73"/>
        <v>Landsbygdskommuner nära större städer</v>
      </c>
      <c r="AC269" s="23" t="str">
        <f t="shared" si="74"/>
        <v>Landsbygdskommuner</v>
      </c>
      <c r="AD269" s="25"/>
    </row>
    <row r="270" spans="2:30" x14ac:dyDescent="0.2">
      <c r="B270" s="1">
        <v>2417</v>
      </c>
      <c r="C270" s="1" t="s">
        <v>319</v>
      </c>
      <c r="D270" s="17">
        <v>3945</v>
      </c>
      <c r="E270" s="17"/>
      <c r="F270" s="18">
        <f t="shared" si="67"/>
        <v>100</v>
      </c>
      <c r="G270" s="18">
        <f t="shared" si="68"/>
        <v>0</v>
      </c>
      <c r="H270" s="1">
        <f t="shared" si="69"/>
        <v>1</v>
      </c>
      <c r="I270" s="1" t="str">
        <f t="shared" si="70"/>
        <v/>
      </c>
      <c r="K270" s="19"/>
      <c r="L270" s="1" t="str">
        <f t="shared" si="75"/>
        <v/>
      </c>
      <c r="M270" s="4">
        <f t="shared" si="71"/>
        <v>1</v>
      </c>
      <c r="N270" s="4" t="str">
        <f t="shared" si="72"/>
        <v>Landsbygdskommuner</v>
      </c>
      <c r="O270" s="20">
        <v>1</v>
      </c>
      <c r="P270" s="1">
        <v>2417</v>
      </c>
      <c r="Q270" s="1" t="s">
        <v>319</v>
      </c>
      <c r="R270" s="1">
        <v>0</v>
      </c>
      <c r="S270" s="21">
        <f t="shared" si="61"/>
        <v>0</v>
      </c>
      <c r="T270" s="21" t="str">
        <f t="shared" si="62"/>
        <v/>
      </c>
      <c r="U270" s="22">
        <v>116.84160963244614</v>
      </c>
      <c r="V270" s="1">
        <f t="shared" si="63"/>
        <v>1</v>
      </c>
      <c r="W270" s="1">
        <f t="shared" si="64"/>
        <v>1</v>
      </c>
      <c r="X270" s="4">
        <f t="shared" si="65"/>
        <v>13</v>
      </c>
      <c r="Y270" s="4" t="str">
        <f t="shared" si="66"/>
        <v>Mycket glesa landsbygdskommuner</v>
      </c>
      <c r="Z270" s="23">
        <v>13</v>
      </c>
      <c r="AA270" s="23" t="s">
        <v>275</v>
      </c>
      <c r="AB270" s="24" t="str">
        <f t="shared" si="73"/>
        <v>Landsbygdskommuner mycket avlägset belägna</v>
      </c>
      <c r="AC270" s="23" t="str">
        <f t="shared" si="74"/>
        <v>Landsbygdskommuner</v>
      </c>
      <c r="AD270" s="25"/>
    </row>
    <row r="271" spans="2:30" x14ac:dyDescent="0.2">
      <c r="B271" s="1">
        <v>2418</v>
      </c>
      <c r="C271" s="1" t="s">
        <v>320</v>
      </c>
      <c r="D271" s="17">
        <v>3024</v>
      </c>
      <c r="E271" s="17"/>
      <c r="F271" s="18">
        <f t="shared" si="67"/>
        <v>100</v>
      </c>
      <c r="G271" s="18">
        <f t="shared" si="68"/>
        <v>0</v>
      </c>
      <c r="H271" s="1">
        <f t="shared" si="69"/>
        <v>1</v>
      </c>
      <c r="I271" s="1" t="str">
        <f t="shared" si="70"/>
        <v/>
      </c>
      <c r="K271" s="19"/>
      <c r="L271" s="1" t="str">
        <f t="shared" si="75"/>
        <v/>
      </c>
      <c r="M271" s="4">
        <f t="shared" si="71"/>
        <v>1</v>
      </c>
      <c r="N271" s="4" t="str">
        <f t="shared" si="72"/>
        <v>Landsbygdskommuner</v>
      </c>
      <c r="O271" s="20">
        <v>1</v>
      </c>
      <c r="P271" s="1">
        <v>2418</v>
      </c>
      <c r="Q271" s="1" t="s">
        <v>320</v>
      </c>
      <c r="R271" s="1">
        <v>0</v>
      </c>
      <c r="S271" s="21">
        <f t="shared" si="61"/>
        <v>0</v>
      </c>
      <c r="T271" s="21" t="str">
        <f t="shared" si="62"/>
        <v/>
      </c>
      <c r="U271" s="22">
        <v>145.88748897707231</v>
      </c>
      <c r="V271" s="1">
        <f t="shared" si="63"/>
        <v>1</v>
      </c>
      <c r="W271" s="1">
        <f t="shared" si="64"/>
        <v>1</v>
      </c>
      <c r="X271" s="4">
        <f t="shared" si="65"/>
        <v>13</v>
      </c>
      <c r="Y271" s="4" t="str">
        <f t="shared" si="66"/>
        <v>Mycket glesa landsbygdskommuner</v>
      </c>
      <c r="Z271" s="23">
        <v>13</v>
      </c>
      <c r="AA271" s="23" t="s">
        <v>275</v>
      </c>
      <c r="AB271" s="24" t="str">
        <f t="shared" si="73"/>
        <v>Landsbygdskommuner mycket avlägset belägna</v>
      </c>
      <c r="AC271" s="23" t="str">
        <f t="shared" si="74"/>
        <v>Landsbygdskommuner</v>
      </c>
      <c r="AD271" s="25"/>
    </row>
    <row r="272" spans="2:30" x14ac:dyDescent="0.2">
      <c r="B272" s="1">
        <v>2421</v>
      </c>
      <c r="C272" s="1" t="s">
        <v>321</v>
      </c>
      <c r="D272" s="17">
        <v>5826</v>
      </c>
      <c r="E272" s="17"/>
      <c r="F272" s="18">
        <f t="shared" si="67"/>
        <v>100</v>
      </c>
      <c r="G272" s="18">
        <f t="shared" si="68"/>
        <v>0</v>
      </c>
      <c r="H272" s="1">
        <f t="shared" si="69"/>
        <v>1</v>
      </c>
      <c r="I272" s="1" t="str">
        <f t="shared" si="70"/>
        <v/>
      </c>
      <c r="K272" s="19"/>
      <c r="L272" s="1" t="str">
        <f t="shared" si="75"/>
        <v/>
      </c>
      <c r="M272" s="4">
        <f t="shared" si="71"/>
        <v>1</v>
      </c>
      <c r="N272" s="4" t="str">
        <f t="shared" si="72"/>
        <v>Landsbygdskommuner</v>
      </c>
      <c r="O272" s="20">
        <v>1</v>
      </c>
      <c r="P272" s="1">
        <v>2421</v>
      </c>
      <c r="Q272" s="1" t="s">
        <v>321</v>
      </c>
      <c r="R272" s="1">
        <v>0</v>
      </c>
      <c r="S272" s="21">
        <f t="shared" si="61"/>
        <v>0</v>
      </c>
      <c r="T272" s="21" t="str">
        <f t="shared" si="62"/>
        <v/>
      </c>
      <c r="U272" s="22">
        <v>186.38127936289675</v>
      </c>
      <c r="V272" s="1">
        <f t="shared" si="63"/>
        <v>1</v>
      </c>
      <c r="W272" s="1">
        <f t="shared" si="64"/>
        <v>1</v>
      </c>
      <c r="X272" s="4">
        <f t="shared" si="65"/>
        <v>13</v>
      </c>
      <c r="Y272" s="4" t="str">
        <f t="shared" si="66"/>
        <v>Mycket glesa landsbygdskommuner</v>
      </c>
      <c r="Z272" s="23">
        <v>13</v>
      </c>
      <c r="AA272" s="23" t="s">
        <v>275</v>
      </c>
      <c r="AB272" s="24" t="str">
        <f t="shared" si="73"/>
        <v>Landsbygdskommuner mycket avlägset belägna</v>
      </c>
      <c r="AC272" s="23" t="str">
        <f t="shared" si="74"/>
        <v>Landsbygdskommuner</v>
      </c>
      <c r="AD272" s="25"/>
    </row>
    <row r="273" spans="2:30" x14ac:dyDescent="0.2">
      <c r="B273" s="1">
        <v>2422</v>
      </c>
      <c r="C273" s="1" t="s">
        <v>322</v>
      </c>
      <c r="D273" s="17">
        <v>2442</v>
      </c>
      <c r="E273" s="17"/>
      <c r="F273" s="18">
        <f t="shared" si="67"/>
        <v>100</v>
      </c>
      <c r="G273" s="18">
        <f t="shared" si="68"/>
        <v>0</v>
      </c>
      <c r="H273" s="1">
        <f t="shared" si="69"/>
        <v>1</v>
      </c>
      <c r="I273" s="1" t="str">
        <f t="shared" si="70"/>
        <v/>
      </c>
      <c r="K273" s="19"/>
      <c r="L273" s="1" t="str">
        <f t="shared" si="75"/>
        <v/>
      </c>
      <c r="M273" s="4">
        <f t="shared" si="71"/>
        <v>1</v>
      </c>
      <c r="N273" s="4" t="str">
        <f t="shared" si="72"/>
        <v>Landsbygdskommuner</v>
      </c>
      <c r="O273" s="20">
        <v>1</v>
      </c>
      <c r="P273" s="1">
        <v>2422</v>
      </c>
      <c r="Q273" s="1" t="s">
        <v>322</v>
      </c>
      <c r="R273" s="1">
        <v>0</v>
      </c>
      <c r="S273" s="21">
        <f t="shared" si="61"/>
        <v>0</v>
      </c>
      <c r="T273" s="21" t="str">
        <f t="shared" si="62"/>
        <v/>
      </c>
      <c r="U273" s="22">
        <v>166.04536428375786</v>
      </c>
      <c r="V273" s="1">
        <f t="shared" si="63"/>
        <v>1</v>
      </c>
      <c r="W273" s="1">
        <f t="shared" si="64"/>
        <v>1</v>
      </c>
      <c r="X273" s="4">
        <f t="shared" si="65"/>
        <v>13</v>
      </c>
      <c r="Y273" s="4" t="str">
        <f t="shared" si="66"/>
        <v>Mycket glesa landsbygdskommuner</v>
      </c>
      <c r="Z273" s="23">
        <v>13</v>
      </c>
      <c r="AA273" s="23" t="s">
        <v>275</v>
      </c>
      <c r="AB273" s="24" t="str">
        <f t="shared" si="73"/>
        <v>Landsbygdskommuner mycket avlägset belägna</v>
      </c>
      <c r="AC273" s="23" t="str">
        <f t="shared" si="74"/>
        <v>Landsbygdskommuner</v>
      </c>
      <c r="AD273" s="25"/>
    </row>
    <row r="274" spans="2:30" x14ac:dyDescent="0.2">
      <c r="B274" s="1">
        <v>2425</v>
      </c>
      <c r="C274" s="1" t="s">
        <v>323</v>
      </c>
      <c r="D274" s="17">
        <v>2498</v>
      </c>
      <c r="E274" s="17"/>
      <c r="F274" s="18">
        <f t="shared" si="67"/>
        <v>100</v>
      </c>
      <c r="G274" s="18">
        <f t="shared" si="68"/>
        <v>0</v>
      </c>
      <c r="H274" s="1">
        <f t="shared" si="69"/>
        <v>1</v>
      </c>
      <c r="I274" s="1" t="str">
        <f t="shared" si="70"/>
        <v/>
      </c>
      <c r="K274" s="19"/>
      <c r="L274" s="1" t="str">
        <f t="shared" si="75"/>
        <v/>
      </c>
      <c r="M274" s="4">
        <f t="shared" si="71"/>
        <v>1</v>
      </c>
      <c r="N274" s="4" t="str">
        <f t="shared" si="72"/>
        <v>Landsbygdskommuner</v>
      </c>
      <c r="O274" s="20">
        <v>1</v>
      </c>
      <c r="P274" s="1">
        <v>2425</v>
      </c>
      <c r="Q274" s="1" t="s">
        <v>323</v>
      </c>
      <c r="R274" s="1">
        <v>0</v>
      </c>
      <c r="S274" s="21">
        <f t="shared" si="61"/>
        <v>0</v>
      </c>
      <c r="T274" s="21" t="str">
        <f t="shared" si="62"/>
        <v/>
      </c>
      <c r="U274" s="22">
        <v>131.97697491326394</v>
      </c>
      <c r="V274" s="1">
        <f t="shared" si="63"/>
        <v>1</v>
      </c>
      <c r="W274" s="1">
        <f t="shared" si="64"/>
        <v>1</v>
      </c>
      <c r="X274" s="4">
        <f t="shared" si="65"/>
        <v>13</v>
      </c>
      <c r="Y274" s="4" t="str">
        <f t="shared" si="66"/>
        <v>Mycket glesa landsbygdskommuner</v>
      </c>
      <c r="Z274" s="23">
        <v>13</v>
      </c>
      <c r="AA274" s="23" t="s">
        <v>275</v>
      </c>
      <c r="AB274" s="24" t="str">
        <f t="shared" si="73"/>
        <v>Landsbygdskommuner mycket avlägset belägna</v>
      </c>
      <c r="AC274" s="23" t="str">
        <f t="shared" si="74"/>
        <v>Landsbygdskommuner</v>
      </c>
      <c r="AD274" s="25"/>
    </row>
    <row r="275" spans="2:30" x14ac:dyDescent="0.2">
      <c r="B275" s="1">
        <v>2460</v>
      </c>
      <c r="C275" s="1" t="s">
        <v>324</v>
      </c>
      <c r="D275" s="17">
        <v>8997</v>
      </c>
      <c r="E275" s="17"/>
      <c r="F275" s="18">
        <f t="shared" si="67"/>
        <v>100</v>
      </c>
      <c r="G275" s="18">
        <f t="shared" si="68"/>
        <v>0</v>
      </c>
      <c r="H275" s="1">
        <f t="shared" si="69"/>
        <v>1</v>
      </c>
      <c r="I275" s="1" t="str">
        <f t="shared" si="70"/>
        <v/>
      </c>
      <c r="K275" s="19"/>
      <c r="L275" s="1" t="str">
        <f t="shared" si="75"/>
        <v/>
      </c>
      <c r="M275" s="4">
        <f t="shared" si="71"/>
        <v>1</v>
      </c>
      <c r="N275" s="4" t="str">
        <f t="shared" si="72"/>
        <v>Landsbygdskommuner</v>
      </c>
      <c r="O275" s="20">
        <v>1</v>
      </c>
      <c r="P275" s="1">
        <v>2460</v>
      </c>
      <c r="Q275" s="1" t="s">
        <v>324</v>
      </c>
      <c r="R275" s="1">
        <v>8997</v>
      </c>
      <c r="S275" s="21">
        <f t="shared" si="61"/>
        <v>100</v>
      </c>
      <c r="T275" s="21">
        <f t="shared" si="62"/>
        <v>1</v>
      </c>
      <c r="U275" s="22">
        <v>24.758224963876849</v>
      </c>
      <c r="V275" s="1">
        <f t="shared" si="63"/>
        <v>1</v>
      </c>
      <c r="W275" s="1" t="str">
        <f t="shared" si="64"/>
        <v/>
      </c>
      <c r="X275" s="4">
        <f t="shared" si="65"/>
        <v>11</v>
      </c>
      <c r="Y275" s="4" t="str">
        <f t="shared" si="66"/>
        <v>Tätortsnära landsbygdskommuner</v>
      </c>
      <c r="Z275" s="23">
        <v>11</v>
      </c>
      <c r="AA275" s="23" t="s">
        <v>51</v>
      </c>
      <c r="AB275" s="24" t="str">
        <f t="shared" si="73"/>
        <v>Landsbygdskommuner nära större städer</v>
      </c>
      <c r="AC275" s="23" t="str">
        <f t="shared" si="74"/>
        <v>Landsbygdskommuner</v>
      </c>
      <c r="AD275" s="25"/>
    </row>
    <row r="276" spans="2:30" x14ac:dyDescent="0.2">
      <c r="B276" s="1">
        <v>2462</v>
      </c>
      <c r="C276" s="1" t="s">
        <v>325</v>
      </c>
      <c r="D276" s="17">
        <v>6539</v>
      </c>
      <c r="E276" s="17"/>
      <c r="F276" s="18">
        <f t="shared" si="67"/>
        <v>100</v>
      </c>
      <c r="G276" s="18">
        <f t="shared" si="68"/>
        <v>0</v>
      </c>
      <c r="H276" s="1">
        <f t="shared" si="69"/>
        <v>1</v>
      </c>
      <c r="I276" s="1" t="str">
        <f t="shared" si="70"/>
        <v/>
      </c>
      <c r="K276" s="19"/>
      <c r="L276" s="1" t="str">
        <f t="shared" si="75"/>
        <v/>
      </c>
      <c r="M276" s="4">
        <f t="shared" si="71"/>
        <v>1</v>
      </c>
      <c r="N276" s="4" t="str">
        <f t="shared" si="72"/>
        <v>Landsbygdskommuner</v>
      </c>
      <c r="O276" s="20">
        <v>1</v>
      </c>
      <c r="P276" s="1">
        <v>2462</v>
      </c>
      <c r="Q276" s="1" t="s">
        <v>325</v>
      </c>
      <c r="R276" s="1">
        <v>0</v>
      </c>
      <c r="S276" s="21">
        <f t="shared" si="61"/>
        <v>0</v>
      </c>
      <c r="T276" s="21" t="str">
        <f t="shared" si="62"/>
        <v/>
      </c>
      <c r="U276" s="22">
        <v>166.51918643203265</v>
      </c>
      <c r="V276" s="1">
        <f t="shared" si="63"/>
        <v>1</v>
      </c>
      <c r="W276" s="1">
        <f t="shared" si="64"/>
        <v>1</v>
      </c>
      <c r="X276" s="4">
        <f t="shared" si="65"/>
        <v>13</v>
      </c>
      <c r="Y276" s="4" t="str">
        <f t="shared" si="66"/>
        <v>Mycket glesa landsbygdskommuner</v>
      </c>
      <c r="Z276" s="23">
        <v>13</v>
      </c>
      <c r="AA276" s="23" t="s">
        <v>275</v>
      </c>
      <c r="AB276" s="24" t="str">
        <f t="shared" si="73"/>
        <v>Landsbygdskommuner mycket avlägset belägna</v>
      </c>
      <c r="AC276" s="23" t="str">
        <f t="shared" si="74"/>
        <v>Landsbygdskommuner</v>
      </c>
      <c r="AD276" s="25"/>
    </row>
    <row r="277" spans="2:30" x14ac:dyDescent="0.2">
      <c r="B277" s="1">
        <v>2463</v>
      </c>
      <c r="C277" s="1" t="s">
        <v>326</v>
      </c>
      <c r="D277" s="17">
        <v>2805</v>
      </c>
      <c r="E277" s="17"/>
      <c r="F277" s="18">
        <f t="shared" si="67"/>
        <v>100</v>
      </c>
      <c r="G277" s="18">
        <f t="shared" si="68"/>
        <v>0</v>
      </c>
      <c r="H277" s="1">
        <f t="shared" si="69"/>
        <v>1</v>
      </c>
      <c r="I277" s="1" t="str">
        <f t="shared" si="70"/>
        <v/>
      </c>
      <c r="K277" s="19"/>
      <c r="L277" s="1" t="str">
        <f t="shared" si="75"/>
        <v/>
      </c>
      <c r="M277" s="4">
        <f t="shared" si="71"/>
        <v>1</v>
      </c>
      <c r="N277" s="4" t="str">
        <f t="shared" si="72"/>
        <v>Landsbygdskommuner</v>
      </c>
      <c r="O277" s="20">
        <v>1</v>
      </c>
      <c r="P277" s="1">
        <v>2463</v>
      </c>
      <c r="Q277" s="1" t="s">
        <v>326</v>
      </c>
      <c r="R277" s="1">
        <v>0</v>
      </c>
      <c r="S277" s="21">
        <f t="shared" si="61"/>
        <v>0</v>
      </c>
      <c r="T277" s="21" t="str">
        <f t="shared" si="62"/>
        <v/>
      </c>
      <c r="U277" s="22">
        <v>108.03381461675579</v>
      </c>
      <c r="V277" s="1">
        <f t="shared" si="63"/>
        <v>1</v>
      </c>
      <c r="W277" s="1">
        <f t="shared" si="64"/>
        <v>1</v>
      </c>
      <c r="X277" s="4">
        <f t="shared" si="65"/>
        <v>13</v>
      </c>
      <c r="Y277" s="4" t="str">
        <f t="shared" si="66"/>
        <v>Mycket glesa landsbygdskommuner</v>
      </c>
      <c r="Z277" s="23">
        <v>13</v>
      </c>
      <c r="AA277" s="23" t="s">
        <v>275</v>
      </c>
      <c r="AB277" s="24" t="str">
        <f t="shared" si="73"/>
        <v>Landsbygdskommuner mycket avlägset belägna</v>
      </c>
      <c r="AC277" s="23" t="str">
        <f t="shared" si="74"/>
        <v>Landsbygdskommuner</v>
      </c>
      <c r="AD277" s="25"/>
    </row>
    <row r="278" spans="2:30" x14ac:dyDescent="0.2">
      <c r="B278" s="1">
        <v>2480</v>
      </c>
      <c r="C278" s="1" t="s">
        <v>327</v>
      </c>
      <c r="D278" s="17">
        <v>130224</v>
      </c>
      <c r="E278" s="17">
        <v>98599</v>
      </c>
      <c r="F278" s="18">
        <f t="shared" si="67"/>
        <v>24.285078019412705</v>
      </c>
      <c r="G278" s="18">
        <f t="shared" si="68"/>
        <v>75.714921980587292</v>
      </c>
      <c r="H278" s="1" t="str">
        <f t="shared" si="69"/>
        <v/>
      </c>
      <c r="I278" s="1" t="str">
        <f t="shared" si="70"/>
        <v/>
      </c>
      <c r="K278" s="19"/>
      <c r="L278" s="1">
        <f t="shared" si="75"/>
        <v>1</v>
      </c>
      <c r="M278" s="4">
        <f t="shared" si="71"/>
        <v>2</v>
      </c>
      <c r="N278" s="4" t="str">
        <f t="shared" si="72"/>
        <v>Blandade kommuner</v>
      </c>
      <c r="O278" s="20">
        <v>2</v>
      </c>
      <c r="P278" s="1">
        <v>2480</v>
      </c>
      <c r="Q278" s="1" t="s">
        <v>327</v>
      </c>
      <c r="R278" s="1">
        <v>130129</v>
      </c>
      <c r="S278" s="21">
        <f t="shared" si="61"/>
        <v>99.927048777491095</v>
      </c>
      <c r="T278" s="21">
        <f t="shared" si="62"/>
        <v>1</v>
      </c>
      <c r="U278" s="22">
        <v>7.9061093449236193</v>
      </c>
      <c r="V278" s="1" t="str">
        <f t="shared" si="63"/>
        <v/>
      </c>
      <c r="W278" s="1" t="str">
        <f t="shared" si="64"/>
        <v/>
      </c>
      <c r="X278" s="4">
        <f t="shared" si="65"/>
        <v>21</v>
      </c>
      <c r="Y278" s="4" t="str">
        <f t="shared" si="66"/>
        <v>Täta blandade kommuner</v>
      </c>
      <c r="Z278" s="23">
        <v>21</v>
      </c>
      <c r="AA278" s="23" t="s">
        <v>43</v>
      </c>
      <c r="AB278" s="24" t="str">
        <f t="shared" si="73"/>
        <v>Täta kommuner nära större städer</v>
      </c>
      <c r="AC278" s="23" t="str">
        <f t="shared" si="74"/>
        <v>Täta kommuner</v>
      </c>
      <c r="AD278" s="25"/>
    </row>
    <row r="279" spans="2:30" x14ac:dyDescent="0.2">
      <c r="B279" s="1">
        <v>2481</v>
      </c>
      <c r="C279" s="1" t="s">
        <v>328</v>
      </c>
      <c r="D279" s="17">
        <v>12324</v>
      </c>
      <c r="E279" s="17">
        <v>7550</v>
      </c>
      <c r="F279" s="18">
        <f t="shared" si="67"/>
        <v>38.737422914638103</v>
      </c>
      <c r="G279" s="18">
        <f t="shared" si="68"/>
        <v>61.26257708536189</v>
      </c>
      <c r="H279" s="1" t="str">
        <f t="shared" si="69"/>
        <v/>
      </c>
      <c r="I279" s="1" t="str">
        <f t="shared" si="70"/>
        <v/>
      </c>
      <c r="K279" s="19"/>
      <c r="L279" s="1">
        <f t="shared" si="75"/>
        <v>1</v>
      </c>
      <c r="M279" s="4">
        <f t="shared" si="71"/>
        <v>2</v>
      </c>
      <c r="N279" s="4" t="str">
        <f t="shared" si="72"/>
        <v>Blandade kommuner</v>
      </c>
      <c r="O279" s="20">
        <v>2</v>
      </c>
      <c r="P279" s="1">
        <v>2481</v>
      </c>
      <c r="Q279" s="1" t="s">
        <v>328</v>
      </c>
      <c r="R279" s="1">
        <v>0</v>
      </c>
      <c r="S279" s="21">
        <f t="shared" si="61"/>
        <v>0</v>
      </c>
      <c r="T279" s="21" t="str">
        <f t="shared" si="62"/>
        <v/>
      </c>
      <c r="U279" s="22">
        <v>95.369328140214222</v>
      </c>
      <c r="V279" s="1" t="str">
        <f t="shared" si="63"/>
        <v/>
      </c>
      <c r="W279" s="1" t="str">
        <f t="shared" si="64"/>
        <v/>
      </c>
      <c r="X279" s="4">
        <f t="shared" si="65"/>
        <v>22</v>
      </c>
      <c r="Y279" s="4" t="str">
        <f t="shared" si="66"/>
        <v>Glesa blandade kommuner</v>
      </c>
      <c r="Z279" s="23">
        <v>22</v>
      </c>
      <c r="AA279" s="23" t="s">
        <v>119</v>
      </c>
      <c r="AB279" s="24" t="str">
        <f t="shared" si="73"/>
        <v>Täta kommuner avlägset belägna</v>
      </c>
      <c r="AC279" s="23" t="str">
        <f t="shared" si="74"/>
        <v>Täta kommuner</v>
      </c>
      <c r="AD279" s="25"/>
    </row>
    <row r="280" spans="2:30" x14ac:dyDescent="0.2">
      <c r="B280" s="1">
        <v>2482</v>
      </c>
      <c r="C280" s="1" t="s">
        <v>329</v>
      </c>
      <c r="D280" s="17">
        <v>72840</v>
      </c>
      <c r="E280" s="17">
        <v>39112</v>
      </c>
      <c r="F280" s="18">
        <f t="shared" si="67"/>
        <v>46.304228445908841</v>
      </c>
      <c r="G280" s="18">
        <f t="shared" si="68"/>
        <v>53.695771554091152</v>
      </c>
      <c r="H280" s="1" t="str">
        <f t="shared" si="69"/>
        <v/>
      </c>
      <c r="I280" s="1" t="str">
        <f t="shared" si="70"/>
        <v/>
      </c>
      <c r="K280" s="19"/>
      <c r="L280" s="1">
        <f t="shared" si="75"/>
        <v>1</v>
      </c>
      <c r="M280" s="4">
        <f t="shared" si="71"/>
        <v>2</v>
      </c>
      <c r="N280" s="4" t="str">
        <f t="shared" si="72"/>
        <v>Blandade kommuner</v>
      </c>
      <c r="O280" s="20">
        <v>2</v>
      </c>
      <c r="P280" s="1">
        <v>2482</v>
      </c>
      <c r="Q280" s="1" t="s">
        <v>329</v>
      </c>
      <c r="R280" s="1">
        <v>0</v>
      </c>
      <c r="S280" s="21">
        <f t="shared" si="61"/>
        <v>0</v>
      </c>
      <c r="T280" s="21" t="str">
        <f t="shared" si="62"/>
        <v/>
      </c>
      <c r="U280" s="22">
        <v>77.843955015559217</v>
      </c>
      <c r="V280" s="1" t="str">
        <f t="shared" si="63"/>
        <v/>
      </c>
      <c r="W280" s="1" t="str">
        <f t="shared" si="64"/>
        <v/>
      </c>
      <c r="X280" s="4">
        <f t="shared" si="65"/>
        <v>22</v>
      </c>
      <c r="Y280" s="4" t="str">
        <f t="shared" si="66"/>
        <v>Glesa blandade kommuner</v>
      </c>
      <c r="Z280" s="23">
        <v>22</v>
      </c>
      <c r="AA280" s="23" t="s">
        <v>119</v>
      </c>
      <c r="AB280" s="24" t="str">
        <f t="shared" si="73"/>
        <v>Täta kommuner avlägset belägna</v>
      </c>
      <c r="AC280" s="23" t="str">
        <f t="shared" si="74"/>
        <v>Täta kommuner</v>
      </c>
      <c r="AD280" s="25"/>
    </row>
    <row r="281" spans="2:30" x14ac:dyDescent="0.2">
      <c r="B281" s="1">
        <v>2505</v>
      </c>
      <c r="C281" s="1" t="s">
        <v>330</v>
      </c>
      <c r="D281" s="17">
        <v>6145</v>
      </c>
      <c r="E281" s="17"/>
      <c r="F281" s="18">
        <f t="shared" si="67"/>
        <v>100</v>
      </c>
      <c r="G281" s="18">
        <f t="shared" si="68"/>
        <v>0</v>
      </c>
      <c r="H281" s="1">
        <f t="shared" si="69"/>
        <v>1</v>
      </c>
      <c r="I281" s="1" t="str">
        <f t="shared" si="70"/>
        <v/>
      </c>
      <c r="K281" s="19"/>
      <c r="L281" s="1" t="str">
        <f t="shared" si="75"/>
        <v/>
      </c>
      <c r="M281" s="4">
        <f t="shared" si="71"/>
        <v>1</v>
      </c>
      <c r="N281" s="4" t="str">
        <f t="shared" si="72"/>
        <v>Landsbygdskommuner</v>
      </c>
      <c r="O281" s="20">
        <v>1</v>
      </c>
      <c r="P281" s="1">
        <v>2505</v>
      </c>
      <c r="Q281" s="1" t="s">
        <v>330</v>
      </c>
      <c r="R281" s="1">
        <v>0</v>
      </c>
      <c r="S281" s="21">
        <f t="shared" si="61"/>
        <v>0</v>
      </c>
      <c r="T281" s="21" t="str">
        <f t="shared" si="62"/>
        <v/>
      </c>
      <c r="U281" s="22">
        <v>103.88136696501221</v>
      </c>
      <c r="V281" s="1">
        <f t="shared" si="63"/>
        <v>1</v>
      </c>
      <c r="W281" s="1">
        <f t="shared" si="64"/>
        <v>1</v>
      </c>
      <c r="X281" s="4">
        <f t="shared" si="65"/>
        <v>13</v>
      </c>
      <c r="Y281" s="4" t="str">
        <f t="shared" si="66"/>
        <v>Mycket glesa landsbygdskommuner</v>
      </c>
      <c r="Z281" s="23">
        <v>13</v>
      </c>
      <c r="AA281" s="23" t="s">
        <v>275</v>
      </c>
      <c r="AB281" s="24" t="str">
        <f t="shared" si="73"/>
        <v>Landsbygdskommuner mycket avlägset belägna</v>
      </c>
      <c r="AC281" s="23" t="str">
        <f t="shared" si="74"/>
        <v>Landsbygdskommuner</v>
      </c>
      <c r="AD281" s="25"/>
    </row>
    <row r="282" spans="2:30" x14ac:dyDescent="0.2">
      <c r="B282" s="1">
        <v>2506</v>
      </c>
      <c r="C282" s="1" t="s">
        <v>331</v>
      </c>
      <c r="D282" s="17">
        <v>2718</v>
      </c>
      <c r="E282" s="17"/>
      <c r="F282" s="18">
        <f t="shared" si="67"/>
        <v>100</v>
      </c>
      <c r="G282" s="18">
        <f t="shared" si="68"/>
        <v>0</v>
      </c>
      <c r="H282" s="1">
        <f t="shared" si="69"/>
        <v>1</v>
      </c>
      <c r="I282" s="1" t="str">
        <f t="shared" si="70"/>
        <v/>
      </c>
      <c r="K282" s="19"/>
      <c r="L282" s="1" t="str">
        <f t="shared" si="75"/>
        <v/>
      </c>
      <c r="M282" s="4">
        <f t="shared" si="71"/>
        <v>1</v>
      </c>
      <c r="N282" s="4" t="str">
        <f t="shared" si="72"/>
        <v>Landsbygdskommuner</v>
      </c>
      <c r="O282" s="20">
        <v>1</v>
      </c>
      <c r="P282" s="1">
        <v>2506</v>
      </c>
      <c r="Q282" s="1" t="s">
        <v>331</v>
      </c>
      <c r="R282" s="1">
        <v>0</v>
      </c>
      <c r="S282" s="21">
        <f t="shared" si="61"/>
        <v>0</v>
      </c>
      <c r="T282" s="21" t="str">
        <f t="shared" si="62"/>
        <v/>
      </c>
      <c r="U282" s="22">
        <v>162.10141305689251</v>
      </c>
      <c r="V282" s="1">
        <f t="shared" si="63"/>
        <v>1</v>
      </c>
      <c r="W282" s="1">
        <f t="shared" si="64"/>
        <v>1</v>
      </c>
      <c r="X282" s="4">
        <f t="shared" si="65"/>
        <v>13</v>
      </c>
      <c r="Y282" s="4" t="str">
        <f t="shared" si="66"/>
        <v>Mycket glesa landsbygdskommuner</v>
      </c>
      <c r="Z282" s="23">
        <v>13</v>
      </c>
      <c r="AA282" s="23" t="s">
        <v>275</v>
      </c>
      <c r="AB282" s="24" t="str">
        <f t="shared" si="73"/>
        <v>Landsbygdskommuner mycket avlägset belägna</v>
      </c>
      <c r="AC282" s="23" t="str">
        <f t="shared" si="74"/>
        <v>Landsbygdskommuner</v>
      </c>
      <c r="AD282" s="25"/>
    </row>
    <row r="283" spans="2:30" x14ac:dyDescent="0.2">
      <c r="B283" s="1">
        <v>2510</v>
      </c>
      <c r="C283" s="1" t="s">
        <v>332</v>
      </c>
      <c r="D283" s="17">
        <v>4851</v>
      </c>
      <c r="E283" s="17"/>
      <c r="F283" s="18">
        <f t="shared" si="67"/>
        <v>100</v>
      </c>
      <c r="G283" s="18">
        <f t="shared" si="68"/>
        <v>0</v>
      </c>
      <c r="H283" s="1">
        <f t="shared" si="69"/>
        <v>1</v>
      </c>
      <c r="I283" s="1" t="str">
        <f t="shared" si="70"/>
        <v/>
      </c>
      <c r="K283" s="19"/>
      <c r="L283" s="1" t="str">
        <f t="shared" si="75"/>
        <v/>
      </c>
      <c r="M283" s="4">
        <f t="shared" si="71"/>
        <v>1</v>
      </c>
      <c r="N283" s="4" t="str">
        <f t="shared" si="72"/>
        <v>Landsbygdskommuner</v>
      </c>
      <c r="O283" s="20">
        <v>1</v>
      </c>
      <c r="P283" s="1">
        <v>2510</v>
      </c>
      <c r="Q283" s="1" t="s">
        <v>332</v>
      </c>
      <c r="R283" s="1">
        <v>0</v>
      </c>
      <c r="S283" s="21">
        <f t="shared" si="61"/>
        <v>0</v>
      </c>
      <c r="T283" s="21" t="str">
        <f t="shared" si="62"/>
        <v/>
      </c>
      <c r="U283" s="22">
        <v>113.15298111386821</v>
      </c>
      <c r="V283" s="1">
        <f t="shared" si="63"/>
        <v>1</v>
      </c>
      <c r="W283" s="1">
        <f t="shared" si="64"/>
        <v>1</v>
      </c>
      <c r="X283" s="4">
        <f t="shared" si="65"/>
        <v>13</v>
      </c>
      <c r="Y283" s="4" t="str">
        <f t="shared" si="66"/>
        <v>Mycket glesa landsbygdskommuner</v>
      </c>
      <c r="Z283" s="23">
        <v>13</v>
      </c>
      <c r="AA283" s="23" t="s">
        <v>275</v>
      </c>
      <c r="AB283" s="24" t="str">
        <f t="shared" si="73"/>
        <v>Landsbygdskommuner mycket avlägset belägna</v>
      </c>
      <c r="AC283" s="23" t="str">
        <f t="shared" si="74"/>
        <v>Landsbygdskommuner</v>
      </c>
      <c r="AD283" s="25"/>
    </row>
    <row r="284" spans="2:30" x14ac:dyDescent="0.2">
      <c r="B284" s="1">
        <v>2513</v>
      </c>
      <c r="C284" s="1" t="s">
        <v>333</v>
      </c>
      <c r="D284" s="17">
        <v>3289</v>
      </c>
      <c r="E284" s="17"/>
      <c r="F284" s="18">
        <f t="shared" si="67"/>
        <v>100</v>
      </c>
      <c r="G284" s="18">
        <f t="shared" si="68"/>
        <v>0</v>
      </c>
      <c r="H284" s="1">
        <f t="shared" si="69"/>
        <v>1</v>
      </c>
      <c r="I284" s="1" t="str">
        <f t="shared" si="70"/>
        <v/>
      </c>
      <c r="K284" s="19"/>
      <c r="L284" s="1" t="str">
        <f t="shared" si="75"/>
        <v/>
      </c>
      <c r="M284" s="4">
        <f t="shared" si="71"/>
        <v>1</v>
      </c>
      <c r="N284" s="4" t="str">
        <f t="shared" si="72"/>
        <v>Landsbygdskommuner</v>
      </c>
      <c r="O284" s="20">
        <v>1</v>
      </c>
      <c r="P284" s="1">
        <v>2513</v>
      </c>
      <c r="Q284" s="1" t="s">
        <v>333</v>
      </c>
      <c r="R284" s="1">
        <v>0</v>
      </c>
      <c r="S284" s="21">
        <f t="shared" si="61"/>
        <v>0</v>
      </c>
      <c r="T284" s="21" t="str">
        <f t="shared" si="62"/>
        <v/>
      </c>
      <c r="U284" s="22">
        <v>71.351388466605854</v>
      </c>
      <c r="V284" s="1">
        <f t="shared" si="63"/>
        <v>1</v>
      </c>
      <c r="W284" s="1" t="str">
        <f t="shared" si="64"/>
        <v/>
      </c>
      <c r="X284" s="4">
        <f t="shared" si="65"/>
        <v>12</v>
      </c>
      <c r="Y284" s="4" t="str">
        <f t="shared" si="66"/>
        <v>Glesa landsbygdskommuner</v>
      </c>
      <c r="Z284" s="23">
        <v>12</v>
      </c>
      <c r="AA284" s="23" t="s">
        <v>83</v>
      </c>
      <c r="AB284" s="24" t="str">
        <f t="shared" si="73"/>
        <v>Landsbygdskommuner avlägset belägna</v>
      </c>
      <c r="AC284" s="23" t="str">
        <f t="shared" si="74"/>
        <v>Landsbygdskommuner</v>
      </c>
      <c r="AD284" s="25"/>
    </row>
    <row r="285" spans="2:30" x14ac:dyDescent="0.2">
      <c r="B285" s="1">
        <v>2514</v>
      </c>
      <c r="C285" s="1" t="s">
        <v>334</v>
      </c>
      <c r="D285" s="17">
        <v>15812</v>
      </c>
      <c r="E285" s="17">
        <v>7085</v>
      </c>
      <c r="F285" s="18">
        <f t="shared" si="67"/>
        <v>55.192259043764224</v>
      </c>
      <c r="G285" s="18">
        <f t="shared" si="68"/>
        <v>44.807740956235769</v>
      </c>
      <c r="H285" s="1">
        <f t="shared" si="69"/>
        <v>1</v>
      </c>
      <c r="I285" s="1" t="str">
        <f t="shared" si="70"/>
        <v/>
      </c>
      <c r="K285" s="19"/>
      <c r="L285" s="1" t="str">
        <f t="shared" si="75"/>
        <v/>
      </c>
      <c r="M285" s="4">
        <f t="shared" si="71"/>
        <v>1</v>
      </c>
      <c r="N285" s="4" t="str">
        <f t="shared" si="72"/>
        <v>Landsbygdskommuner</v>
      </c>
      <c r="O285" s="20">
        <v>2</v>
      </c>
      <c r="P285" s="1">
        <v>2514</v>
      </c>
      <c r="Q285" s="1" t="s">
        <v>334</v>
      </c>
      <c r="R285" s="1">
        <v>2270</v>
      </c>
      <c r="S285" s="21">
        <f t="shared" si="61"/>
        <v>14.356185175815837</v>
      </c>
      <c r="T285" s="21" t="str">
        <f t="shared" si="62"/>
        <v/>
      </c>
      <c r="U285" s="22">
        <v>49.394152120752175</v>
      </c>
      <c r="V285" s="1" t="str">
        <f t="shared" si="63"/>
        <v/>
      </c>
      <c r="W285" s="1" t="str">
        <f t="shared" si="64"/>
        <v/>
      </c>
      <c r="X285" s="4">
        <f t="shared" si="65"/>
        <v>12</v>
      </c>
      <c r="Y285" s="4" t="str">
        <f t="shared" si="66"/>
        <v>Glesa landsbygdskommuner</v>
      </c>
      <c r="Z285" s="23">
        <v>22</v>
      </c>
      <c r="AA285" s="23" t="s">
        <v>119</v>
      </c>
      <c r="AB285" s="24" t="str">
        <f t="shared" si="73"/>
        <v>Landsbygdskommuner avlägset belägna</v>
      </c>
      <c r="AC285" s="23" t="str">
        <f t="shared" si="74"/>
        <v>Landsbygdskommuner</v>
      </c>
      <c r="AD285" s="25"/>
    </row>
    <row r="286" spans="2:30" x14ac:dyDescent="0.2">
      <c r="B286" s="1">
        <v>2518</v>
      </c>
      <c r="C286" s="1" t="s">
        <v>335</v>
      </c>
      <c r="D286" s="17">
        <v>4217</v>
      </c>
      <c r="E286" s="17"/>
      <c r="F286" s="18">
        <f t="shared" si="67"/>
        <v>100</v>
      </c>
      <c r="G286" s="18">
        <f t="shared" si="68"/>
        <v>0</v>
      </c>
      <c r="H286" s="1">
        <f t="shared" si="69"/>
        <v>1</v>
      </c>
      <c r="I286" s="1" t="str">
        <f t="shared" si="70"/>
        <v/>
      </c>
      <c r="K286" s="19"/>
      <c r="L286" s="1" t="str">
        <f t="shared" si="75"/>
        <v/>
      </c>
      <c r="M286" s="4">
        <f t="shared" si="71"/>
        <v>1</v>
      </c>
      <c r="N286" s="4" t="str">
        <f t="shared" si="72"/>
        <v>Landsbygdskommuner</v>
      </c>
      <c r="O286" s="20">
        <v>1</v>
      </c>
      <c r="P286" s="1">
        <v>2518</v>
      </c>
      <c r="Q286" s="1" t="s">
        <v>335</v>
      </c>
      <c r="R286" s="1">
        <v>0</v>
      </c>
      <c r="S286" s="21">
        <f t="shared" si="61"/>
        <v>0</v>
      </c>
      <c r="T286" s="21" t="str">
        <f t="shared" si="62"/>
        <v/>
      </c>
      <c r="U286" s="22">
        <v>106.27488736068295</v>
      </c>
      <c r="V286" s="1">
        <f t="shared" si="63"/>
        <v>1</v>
      </c>
      <c r="W286" s="1">
        <f t="shared" si="64"/>
        <v>1</v>
      </c>
      <c r="X286" s="4">
        <f t="shared" si="65"/>
        <v>13</v>
      </c>
      <c r="Y286" s="4" t="str">
        <f t="shared" si="66"/>
        <v>Mycket glesa landsbygdskommuner</v>
      </c>
      <c r="Z286" s="23">
        <v>13</v>
      </c>
      <c r="AA286" s="23" t="s">
        <v>275</v>
      </c>
      <c r="AB286" s="24" t="str">
        <f t="shared" si="73"/>
        <v>Landsbygdskommuner mycket avlägset belägna</v>
      </c>
      <c r="AC286" s="23" t="str">
        <f t="shared" si="74"/>
        <v>Landsbygdskommuner</v>
      </c>
      <c r="AD286" s="25"/>
    </row>
    <row r="287" spans="2:30" x14ac:dyDescent="0.2">
      <c r="B287" s="1">
        <v>2521</v>
      </c>
      <c r="C287" s="1" t="s">
        <v>336</v>
      </c>
      <c r="D287" s="17">
        <v>5966</v>
      </c>
      <c r="E287" s="17"/>
      <c r="F287" s="18">
        <f t="shared" si="67"/>
        <v>100</v>
      </c>
      <c r="G287" s="18">
        <f t="shared" si="68"/>
        <v>0</v>
      </c>
      <c r="H287" s="1">
        <f t="shared" si="69"/>
        <v>1</v>
      </c>
      <c r="I287" s="1" t="str">
        <f t="shared" si="70"/>
        <v/>
      </c>
      <c r="K287" s="19"/>
      <c r="L287" s="1" t="str">
        <f t="shared" si="75"/>
        <v/>
      </c>
      <c r="M287" s="4">
        <f t="shared" si="71"/>
        <v>1</v>
      </c>
      <c r="N287" s="4" t="str">
        <f t="shared" si="72"/>
        <v>Landsbygdskommuner</v>
      </c>
      <c r="O287" s="20">
        <v>1</v>
      </c>
      <c r="P287" s="1">
        <v>2521</v>
      </c>
      <c r="Q287" s="1" t="s">
        <v>336</v>
      </c>
      <c r="R287" s="1">
        <v>0</v>
      </c>
      <c r="S287" s="21">
        <f t="shared" si="61"/>
        <v>0</v>
      </c>
      <c r="T287" s="21" t="str">
        <f t="shared" si="62"/>
        <v/>
      </c>
      <c r="U287" s="22">
        <v>143.53213208179687</v>
      </c>
      <c r="V287" s="1">
        <f t="shared" si="63"/>
        <v>1</v>
      </c>
      <c r="W287" s="1">
        <f t="shared" si="64"/>
        <v>1</v>
      </c>
      <c r="X287" s="4">
        <f t="shared" si="65"/>
        <v>13</v>
      </c>
      <c r="Y287" s="4" t="str">
        <f t="shared" si="66"/>
        <v>Mycket glesa landsbygdskommuner</v>
      </c>
      <c r="Z287" s="23">
        <v>13</v>
      </c>
      <c r="AA287" s="23" t="s">
        <v>275</v>
      </c>
      <c r="AB287" s="24" t="str">
        <f t="shared" si="73"/>
        <v>Landsbygdskommuner mycket avlägset belägna</v>
      </c>
      <c r="AC287" s="23" t="str">
        <f t="shared" si="74"/>
        <v>Landsbygdskommuner</v>
      </c>
      <c r="AD287" s="25"/>
    </row>
    <row r="288" spans="2:30" x14ac:dyDescent="0.2">
      <c r="B288" s="1">
        <v>2523</v>
      </c>
      <c r="C288" s="1" t="s">
        <v>337</v>
      </c>
      <c r="D288" s="17">
        <v>17462</v>
      </c>
      <c r="E288" s="17">
        <v>11632</v>
      </c>
      <c r="F288" s="18">
        <f t="shared" si="67"/>
        <v>33.38678272820983</v>
      </c>
      <c r="G288" s="18">
        <f t="shared" si="68"/>
        <v>66.613217271790177</v>
      </c>
      <c r="H288" s="1" t="str">
        <f t="shared" si="69"/>
        <v/>
      </c>
      <c r="I288" s="1" t="str">
        <f t="shared" si="70"/>
        <v/>
      </c>
      <c r="K288" s="19"/>
      <c r="L288" s="1">
        <f t="shared" si="75"/>
        <v>1</v>
      </c>
      <c r="M288" s="4">
        <f t="shared" si="71"/>
        <v>2</v>
      </c>
      <c r="N288" s="4" t="str">
        <f t="shared" si="72"/>
        <v>Blandade kommuner</v>
      </c>
      <c r="O288" s="20">
        <v>2</v>
      </c>
      <c r="P288" s="1">
        <v>2523</v>
      </c>
      <c r="Q288" s="1" t="s">
        <v>337</v>
      </c>
      <c r="R288" s="1">
        <v>0</v>
      </c>
      <c r="S288" s="21">
        <f t="shared" si="61"/>
        <v>0</v>
      </c>
      <c r="T288" s="21" t="str">
        <f t="shared" si="62"/>
        <v/>
      </c>
      <c r="U288" s="22">
        <v>152.98370385225081</v>
      </c>
      <c r="V288" s="1" t="str">
        <f t="shared" si="63"/>
        <v/>
      </c>
      <c r="W288" s="1" t="str">
        <f t="shared" si="64"/>
        <v/>
      </c>
      <c r="X288" s="4">
        <f t="shared" si="65"/>
        <v>22</v>
      </c>
      <c r="Y288" s="4" t="str">
        <f t="shared" si="66"/>
        <v>Glesa blandade kommuner</v>
      </c>
      <c r="Z288" s="23">
        <v>22</v>
      </c>
      <c r="AA288" s="23" t="s">
        <v>119</v>
      </c>
      <c r="AB288" s="24" t="str">
        <f t="shared" si="73"/>
        <v>Täta kommuner avlägset belägna</v>
      </c>
      <c r="AC288" s="23" t="str">
        <f t="shared" si="74"/>
        <v>Täta kommuner</v>
      </c>
      <c r="AD288" s="25"/>
    </row>
    <row r="289" spans="2:30" x14ac:dyDescent="0.2">
      <c r="B289" s="1">
        <v>2560</v>
      </c>
      <c r="C289" s="1" t="s">
        <v>338</v>
      </c>
      <c r="D289" s="17">
        <v>8054</v>
      </c>
      <c r="E289" s="17"/>
      <c r="F289" s="18">
        <f t="shared" si="67"/>
        <v>100</v>
      </c>
      <c r="G289" s="18">
        <f t="shared" si="68"/>
        <v>0</v>
      </c>
      <c r="H289" s="1">
        <f t="shared" si="69"/>
        <v>1</v>
      </c>
      <c r="I289" s="1" t="str">
        <f t="shared" si="70"/>
        <v/>
      </c>
      <c r="K289" s="19"/>
      <c r="L289" s="1" t="str">
        <f t="shared" si="75"/>
        <v/>
      </c>
      <c r="M289" s="4">
        <f t="shared" si="71"/>
        <v>1</v>
      </c>
      <c r="N289" s="4" t="str">
        <f t="shared" si="72"/>
        <v>Landsbygdskommuner</v>
      </c>
      <c r="O289" s="20">
        <v>1</v>
      </c>
      <c r="P289" s="1">
        <v>2560</v>
      </c>
      <c r="Q289" s="1" t="s">
        <v>338</v>
      </c>
      <c r="R289" s="1">
        <v>3412</v>
      </c>
      <c r="S289" s="21">
        <f t="shared" si="61"/>
        <v>42.364042711696051</v>
      </c>
      <c r="T289" s="21" t="str">
        <f t="shared" si="62"/>
        <v/>
      </c>
      <c r="U289" s="22">
        <v>48.113850260740008</v>
      </c>
      <c r="V289" s="1">
        <f t="shared" si="63"/>
        <v>1</v>
      </c>
      <c r="W289" s="1" t="str">
        <f t="shared" si="64"/>
        <v/>
      </c>
      <c r="X289" s="4">
        <f t="shared" si="65"/>
        <v>12</v>
      </c>
      <c r="Y289" s="4" t="str">
        <f t="shared" si="66"/>
        <v>Glesa landsbygdskommuner</v>
      </c>
      <c r="Z289" s="23">
        <v>12</v>
      </c>
      <c r="AA289" s="23" t="s">
        <v>83</v>
      </c>
      <c r="AB289" s="24" t="str">
        <f t="shared" si="73"/>
        <v>Landsbygdskommuner avlägset belägna</v>
      </c>
      <c r="AC289" s="23" t="str">
        <f t="shared" si="74"/>
        <v>Landsbygdskommuner</v>
      </c>
      <c r="AD289" s="25"/>
    </row>
    <row r="290" spans="2:30" x14ac:dyDescent="0.2">
      <c r="B290" s="1">
        <v>2580</v>
      </c>
      <c r="C290" s="1" t="s">
        <v>339</v>
      </c>
      <c r="D290" s="17">
        <v>78549</v>
      </c>
      <c r="E290" s="17">
        <v>59512</v>
      </c>
      <c r="F290" s="18">
        <f t="shared" si="67"/>
        <v>24.235827317979862</v>
      </c>
      <c r="G290" s="18">
        <f t="shared" si="68"/>
        <v>75.764172682020131</v>
      </c>
      <c r="H290" s="1" t="str">
        <f t="shared" si="69"/>
        <v/>
      </c>
      <c r="I290" s="1" t="str">
        <f t="shared" si="70"/>
        <v/>
      </c>
      <c r="K290" s="19"/>
      <c r="L290" s="1">
        <f t="shared" si="75"/>
        <v>1</v>
      </c>
      <c r="M290" s="4">
        <f t="shared" si="71"/>
        <v>2</v>
      </c>
      <c r="N290" s="4" t="str">
        <f t="shared" si="72"/>
        <v>Blandade kommuner</v>
      </c>
      <c r="O290" s="20">
        <v>2</v>
      </c>
      <c r="P290" s="1">
        <v>2580</v>
      </c>
      <c r="Q290" s="1" t="s">
        <v>339</v>
      </c>
      <c r="R290" s="1">
        <v>78335</v>
      </c>
      <c r="S290" s="21">
        <f t="shared" si="61"/>
        <v>99.727558593998651</v>
      </c>
      <c r="T290" s="21">
        <f t="shared" si="62"/>
        <v>1</v>
      </c>
      <c r="U290" s="22">
        <v>7.9421781568951983</v>
      </c>
      <c r="V290" s="1" t="str">
        <f t="shared" si="63"/>
        <v/>
      </c>
      <c r="W290" s="1" t="str">
        <f t="shared" si="64"/>
        <v/>
      </c>
      <c r="X290" s="4">
        <f t="shared" si="65"/>
        <v>21</v>
      </c>
      <c r="Y290" s="4" t="str">
        <f t="shared" si="66"/>
        <v>Täta blandade kommuner</v>
      </c>
      <c r="Z290" s="23">
        <v>21</v>
      </c>
      <c r="AA290" s="23" t="s">
        <v>43</v>
      </c>
      <c r="AB290" s="24" t="str">
        <f t="shared" si="73"/>
        <v>Täta kommuner nära större städer</v>
      </c>
      <c r="AC290" s="23" t="str">
        <f t="shared" si="74"/>
        <v>Täta kommuner</v>
      </c>
      <c r="AD290" s="25"/>
    </row>
    <row r="291" spans="2:30" x14ac:dyDescent="0.2">
      <c r="B291" s="1">
        <v>2581</v>
      </c>
      <c r="C291" s="1" t="s">
        <v>340</v>
      </c>
      <c r="D291" s="17">
        <v>42226</v>
      </c>
      <c r="E291" s="17">
        <v>23645</v>
      </c>
      <c r="F291" s="18">
        <f t="shared" si="67"/>
        <v>44.003694406289959</v>
      </c>
      <c r="G291" s="18">
        <f t="shared" si="68"/>
        <v>55.996305593710041</v>
      </c>
      <c r="H291" s="1" t="str">
        <f t="shared" si="69"/>
        <v/>
      </c>
      <c r="I291" s="1" t="str">
        <f t="shared" si="70"/>
        <v/>
      </c>
      <c r="K291" s="19"/>
      <c r="L291" s="1">
        <f t="shared" si="75"/>
        <v>1</v>
      </c>
      <c r="M291" s="4">
        <f t="shared" si="71"/>
        <v>2</v>
      </c>
      <c r="N291" s="4" t="str">
        <f t="shared" si="72"/>
        <v>Blandade kommuner</v>
      </c>
      <c r="O291" s="20">
        <v>2</v>
      </c>
      <c r="P291" s="1">
        <v>2581</v>
      </c>
      <c r="Q291" s="1" t="s">
        <v>340</v>
      </c>
      <c r="R291" s="1">
        <v>40648</v>
      </c>
      <c r="S291" s="21">
        <f t="shared" si="61"/>
        <v>96.262965945152274</v>
      </c>
      <c r="T291" s="21">
        <f t="shared" si="62"/>
        <v>1</v>
      </c>
      <c r="U291" s="22">
        <v>34.857341053695194</v>
      </c>
      <c r="V291" s="1" t="str">
        <f t="shared" si="63"/>
        <v/>
      </c>
      <c r="W291" s="1" t="str">
        <f t="shared" si="64"/>
        <v/>
      </c>
      <c r="X291" s="4">
        <f t="shared" si="65"/>
        <v>21</v>
      </c>
      <c r="Y291" s="4" t="str">
        <f t="shared" si="66"/>
        <v>Täta blandade kommuner</v>
      </c>
      <c r="Z291" s="23">
        <v>21</v>
      </c>
      <c r="AA291" s="23" t="s">
        <v>43</v>
      </c>
      <c r="AB291" s="24" t="str">
        <f t="shared" si="73"/>
        <v>Täta kommuner nära större städer</v>
      </c>
      <c r="AC291" s="23" t="str">
        <f t="shared" si="74"/>
        <v>Täta kommuner</v>
      </c>
      <c r="AD291" s="25"/>
    </row>
    <row r="292" spans="2:30" x14ac:dyDescent="0.2">
      <c r="B292" s="1">
        <v>2582</v>
      </c>
      <c r="C292" s="1" t="s">
        <v>341</v>
      </c>
      <c r="D292" s="17">
        <v>28060</v>
      </c>
      <c r="E292" s="17">
        <v>16172</v>
      </c>
      <c r="F292" s="18">
        <f t="shared" si="67"/>
        <v>42.366357804704208</v>
      </c>
      <c r="G292" s="18">
        <f t="shared" si="68"/>
        <v>57.633642195295799</v>
      </c>
      <c r="H292" s="1" t="str">
        <f t="shared" si="69"/>
        <v/>
      </c>
      <c r="I292" s="1" t="str">
        <f t="shared" si="70"/>
        <v/>
      </c>
      <c r="K292" s="19"/>
      <c r="L292" s="1">
        <f t="shared" si="75"/>
        <v>1</v>
      </c>
      <c r="M292" s="4">
        <f t="shared" si="71"/>
        <v>2</v>
      </c>
      <c r="N292" s="4" t="str">
        <f t="shared" si="72"/>
        <v>Blandade kommuner</v>
      </c>
      <c r="O292" s="20">
        <v>2</v>
      </c>
      <c r="P292" s="1">
        <v>2582</v>
      </c>
      <c r="Q292" s="1" t="s">
        <v>341</v>
      </c>
      <c r="R292" s="1">
        <v>26055</v>
      </c>
      <c r="S292" s="21">
        <f t="shared" si="61"/>
        <v>92.854597291518175</v>
      </c>
      <c r="T292" s="21">
        <f t="shared" si="62"/>
        <v>1</v>
      </c>
      <c r="U292" s="22">
        <v>28.974155975291044</v>
      </c>
      <c r="V292" s="1" t="str">
        <f t="shared" si="63"/>
        <v/>
      </c>
      <c r="W292" s="1" t="str">
        <f t="shared" si="64"/>
        <v/>
      </c>
      <c r="X292" s="4">
        <f t="shared" si="65"/>
        <v>21</v>
      </c>
      <c r="Y292" s="4" t="str">
        <f t="shared" si="66"/>
        <v>Täta blandade kommuner</v>
      </c>
      <c r="Z292" s="23">
        <v>21</v>
      </c>
      <c r="AA292" s="23" t="s">
        <v>43</v>
      </c>
      <c r="AB292" s="24" t="str">
        <f t="shared" si="73"/>
        <v>Täta kommuner nära större städer</v>
      </c>
      <c r="AC292" s="23" t="str">
        <f t="shared" si="74"/>
        <v>Täta kommuner</v>
      </c>
      <c r="AD292" s="25"/>
    </row>
    <row r="293" spans="2:30" x14ac:dyDescent="0.2">
      <c r="B293" s="1">
        <v>2583</v>
      </c>
      <c r="C293" s="1" t="s">
        <v>342</v>
      </c>
      <c r="D293" s="17">
        <v>9601</v>
      </c>
      <c r="E293" s="17">
        <v>5682</v>
      </c>
      <c r="F293" s="18">
        <f t="shared" si="67"/>
        <v>40.818664722424749</v>
      </c>
      <c r="G293" s="18">
        <f t="shared" si="68"/>
        <v>59.181335277575251</v>
      </c>
      <c r="H293" s="1" t="str">
        <f t="shared" si="69"/>
        <v/>
      </c>
      <c r="I293" s="1" t="str">
        <f t="shared" si="70"/>
        <v/>
      </c>
      <c r="K293" s="19"/>
      <c r="L293" s="1">
        <f t="shared" si="75"/>
        <v>1</v>
      </c>
      <c r="M293" s="4">
        <f t="shared" si="71"/>
        <v>2</v>
      </c>
      <c r="N293" s="4" t="str">
        <f t="shared" si="72"/>
        <v>Blandade kommuner</v>
      </c>
      <c r="O293" s="20">
        <v>2</v>
      </c>
      <c r="P293" s="1">
        <v>2583</v>
      </c>
      <c r="Q293" s="1" t="s">
        <v>342</v>
      </c>
      <c r="R293" s="1">
        <v>0</v>
      </c>
      <c r="S293" s="21">
        <f t="shared" si="61"/>
        <v>0</v>
      </c>
      <c r="T293" s="21" t="str">
        <f t="shared" si="62"/>
        <v/>
      </c>
      <c r="U293" s="22">
        <v>80.257393327083989</v>
      </c>
      <c r="V293" s="1" t="str">
        <f t="shared" si="63"/>
        <v/>
      </c>
      <c r="W293" s="1" t="str">
        <f t="shared" si="64"/>
        <v/>
      </c>
      <c r="X293" s="4">
        <f t="shared" si="65"/>
        <v>22</v>
      </c>
      <c r="Y293" s="4" t="str">
        <f t="shared" si="66"/>
        <v>Glesa blandade kommuner</v>
      </c>
      <c r="Z293" s="23">
        <v>22</v>
      </c>
      <c r="AA293" s="23" t="s">
        <v>119</v>
      </c>
      <c r="AB293" s="24" t="str">
        <f t="shared" si="73"/>
        <v>Täta kommuner avlägset belägna</v>
      </c>
      <c r="AC293" s="23" t="str">
        <f t="shared" si="74"/>
        <v>Täta kommuner</v>
      </c>
      <c r="AD293" s="25"/>
    </row>
    <row r="294" spans="2:30" x14ac:dyDescent="0.2">
      <c r="B294" s="1">
        <v>2584</v>
      </c>
      <c r="C294" s="1" t="s">
        <v>343</v>
      </c>
      <c r="D294" s="17">
        <v>22664</v>
      </c>
      <c r="E294" s="17">
        <v>16159</v>
      </c>
      <c r="F294" s="18">
        <f t="shared" si="67"/>
        <v>28.701906106600777</v>
      </c>
      <c r="G294" s="18">
        <f t="shared" si="68"/>
        <v>71.298093893399226</v>
      </c>
      <c r="H294" s="1" t="str">
        <f t="shared" si="69"/>
        <v/>
      </c>
      <c r="I294" s="1" t="str">
        <f t="shared" si="70"/>
        <v/>
      </c>
      <c r="K294" s="19"/>
      <c r="L294" s="1">
        <f t="shared" si="75"/>
        <v>1</v>
      </c>
      <c r="M294" s="4">
        <f t="shared" si="71"/>
        <v>2</v>
      </c>
      <c r="N294" s="4" t="str">
        <f t="shared" si="72"/>
        <v>Blandade kommuner</v>
      </c>
      <c r="O294" s="20">
        <v>2</v>
      </c>
      <c r="P294" s="1">
        <v>2584</v>
      </c>
      <c r="Q294" s="1" t="s">
        <v>343</v>
      </c>
      <c r="R294" s="1">
        <v>0</v>
      </c>
      <c r="S294" s="21">
        <f t="shared" si="61"/>
        <v>0</v>
      </c>
      <c r="T294" s="21" t="str">
        <f t="shared" si="62"/>
        <v/>
      </c>
      <c r="U294" s="22">
        <v>216.61911790701785</v>
      </c>
      <c r="V294" s="1" t="str">
        <f t="shared" si="63"/>
        <v/>
      </c>
      <c r="W294" s="1" t="str">
        <f t="shared" si="64"/>
        <v/>
      </c>
      <c r="X294" s="4">
        <f t="shared" si="65"/>
        <v>22</v>
      </c>
      <c r="Y294" s="4" t="str">
        <f t="shared" si="66"/>
        <v>Glesa blandade kommuner</v>
      </c>
      <c r="Z294" s="23">
        <v>22</v>
      </c>
      <c r="AA294" s="23" t="s">
        <v>119</v>
      </c>
      <c r="AB294" s="24" t="str">
        <f t="shared" si="73"/>
        <v>Täta kommuner avlägset belägna</v>
      </c>
      <c r="AC294" s="23" t="str">
        <f t="shared" si="74"/>
        <v>Täta kommuner</v>
      </c>
      <c r="AD294" s="25"/>
    </row>
    <row r="295" spans="2:30" x14ac:dyDescent="0.2">
      <c r="C295" s="1" t="s">
        <v>427</v>
      </c>
      <c r="D295" s="17">
        <v>10379295</v>
      </c>
      <c r="E295" s="17">
        <v>7124426</v>
      </c>
      <c r="F295" s="18">
        <f t="shared" si="67"/>
        <v>31.359249351714158</v>
      </c>
      <c r="G295" s="18">
        <f t="shared" si="68"/>
        <v>68.640750648285845</v>
      </c>
      <c r="H295" s="1">
        <f>SUM(H5:H294)</f>
        <v>148</v>
      </c>
      <c r="I295" s="1">
        <f>SUM(I5:I294)</f>
        <v>33</v>
      </c>
      <c r="J295" s="1">
        <f>SUM(J5:J294)</f>
        <v>26</v>
      </c>
      <c r="K295" s="19">
        <f>SUM(K5:K294)</f>
        <v>26</v>
      </c>
      <c r="L295" s="1">
        <f>SUM(L5:L294)</f>
        <v>116</v>
      </c>
      <c r="O295" s="20"/>
      <c r="R295" s="1">
        <v>8650315</v>
      </c>
      <c r="S295" s="21">
        <f t="shared" si="61"/>
        <v>83.342028528912607</v>
      </c>
      <c r="T295" s="1">
        <f>SUM(T5:T294)</f>
        <v>167</v>
      </c>
      <c r="U295" s="22">
        <v>22.451143791731308</v>
      </c>
      <c r="W295" s="1">
        <f>SUM(W5:W294)</f>
        <v>15</v>
      </c>
      <c r="Z295" s="23">
        <v>290</v>
      </c>
      <c r="AD295" s="25"/>
    </row>
  </sheetData>
  <mergeCells count="1">
    <mergeCell ref="F3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541F8-E06D-484F-88D2-0C9CDD62112C}">
  <dimension ref="A1:AO64"/>
  <sheetViews>
    <sheetView topLeftCell="AA3" workbookViewId="0">
      <selection activeCell="AD3" sqref="AD3"/>
    </sheetView>
  </sheetViews>
  <sheetFormatPr defaultColWidth="8.7109375" defaultRowHeight="11.25" x14ac:dyDescent="0.2"/>
  <cols>
    <col min="1" max="3" width="8.7109375" style="1"/>
    <col min="4" max="4" width="12.42578125" style="1" customWidth="1"/>
    <col min="5" max="5" width="8.7109375" style="1"/>
    <col min="6" max="6" width="20.42578125" style="1" customWidth="1"/>
    <col min="7" max="13" width="8.7109375" style="1"/>
    <col min="14" max="14" width="17.140625" style="1" customWidth="1"/>
    <col min="15" max="30" width="8.7109375" style="1"/>
    <col min="31" max="31" width="9.85546875" style="1" bestFit="1" customWidth="1"/>
    <col min="32" max="16384" width="8.7109375" style="1"/>
  </cols>
  <sheetData>
    <row r="1" spans="1:41" ht="15.75" x14ac:dyDescent="0.25">
      <c r="A1" s="2" t="s">
        <v>469</v>
      </c>
    </row>
    <row r="2" spans="1:41" ht="12" x14ac:dyDescent="0.2">
      <c r="C2" s="29" t="s">
        <v>470</v>
      </c>
      <c r="D2" s="29"/>
      <c r="E2" s="29"/>
      <c r="F2" s="29"/>
      <c r="L2" s="1" t="s">
        <v>471</v>
      </c>
      <c r="P2" s="30" t="s">
        <v>472</v>
      </c>
      <c r="Q2" s="31"/>
      <c r="AB2" s="30" t="s">
        <v>472</v>
      </c>
      <c r="AC2" s="31"/>
    </row>
    <row r="3" spans="1:41" ht="157.5" x14ac:dyDescent="0.2">
      <c r="A3" s="32" t="s">
        <v>473</v>
      </c>
      <c r="B3" s="32" t="s">
        <v>474</v>
      </c>
      <c r="C3" s="11" t="s">
        <v>475</v>
      </c>
      <c r="D3" s="11" t="s">
        <v>476</v>
      </c>
      <c r="E3" s="11" t="s">
        <v>477</v>
      </c>
      <c r="F3" s="11" t="s">
        <v>478</v>
      </c>
      <c r="G3" s="32" t="s">
        <v>439</v>
      </c>
      <c r="H3" s="32" t="s">
        <v>440</v>
      </c>
      <c r="I3" s="7" t="s">
        <v>441</v>
      </c>
      <c r="J3" s="7" t="s">
        <v>442</v>
      </c>
      <c r="K3" s="8" t="s">
        <v>479</v>
      </c>
      <c r="L3" s="6" t="s">
        <v>480</v>
      </c>
      <c r="M3" s="6" t="s">
        <v>481</v>
      </c>
      <c r="N3" s="8" t="s">
        <v>446</v>
      </c>
      <c r="O3" s="8" t="s">
        <v>447</v>
      </c>
      <c r="P3" s="6" t="s">
        <v>448</v>
      </c>
      <c r="Q3" s="6" t="s">
        <v>449</v>
      </c>
      <c r="R3" s="33" t="s">
        <v>450</v>
      </c>
      <c r="S3" s="32" t="s">
        <v>482</v>
      </c>
      <c r="T3" s="12" t="s">
        <v>349</v>
      </c>
      <c r="U3" s="12" t="s">
        <v>350</v>
      </c>
      <c r="V3" s="13" t="s">
        <v>451</v>
      </c>
      <c r="W3" s="13" t="s">
        <v>452</v>
      </c>
      <c r="X3" s="13" t="s">
        <v>483</v>
      </c>
      <c r="Y3" s="13" t="s">
        <v>484</v>
      </c>
      <c r="Z3" s="13" t="s">
        <v>455</v>
      </c>
      <c r="AA3" s="13" t="s">
        <v>485</v>
      </c>
      <c r="AB3" s="13" t="s">
        <v>486</v>
      </c>
      <c r="AC3" s="13" t="s">
        <v>487</v>
      </c>
      <c r="AD3" s="6" t="s">
        <v>488</v>
      </c>
      <c r="AE3" s="6" t="s">
        <v>489</v>
      </c>
      <c r="AF3" s="6"/>
      <c r="AJ3" s="1" t="s">
        <v>463</v>
      </c>
      <c r="AK3" s="1" t="s">
        <v>464</v>
      </c>
      <c r="AL3" s="1" t="s">
        <v>490</v>
      </c>
      <c r="AM3" s="1" t="s">
        <v>465</v>
      </c>
      <c r="AN3" s="1" t="s">
        <v>491</v>
      </c>
      <c r="AO3" s="1" t="s">
        <v>492</v>
      </c>
    </row>
    <row r="4" spans="1:41" x14ac:dyDescent="0.2">
      <c r="A4" s="1">
        <v>1</v>
      </c>
      <c r="B4" s="1" t="s">
        <v>357</v>
      </c>
      <c r="C4" s="20">
        <v>3</v>
      </c>
      <c r="D4" s="20" t="s">
        <v>358</v>
      </c>
      <c r="E4" s="20">
        <v>30</v>
      </c>
      <c r="F4" s="20" t="s">
        <v>358</v>
      </c>
      <c r="G4" s="1">
        <v>1210135</v>
      </c>
      <c r="H4" s="1">
        <v>924345</v>
      </c>
      <c r="I4" s="22">
        <f t="shared" ref="I4:I63" si="0">(G4-H4)/(G4)*100</f>
        <v>23.616373379829522</v>
      </c>
      <c r="J4" s="22">
        <f t="shared" ref="J4:J63" si="1">H4/G4*100</f>
        <v>76.383626620170475</v>
      </c>
      <c r="K4" s="1" t="str">
        <f t="shared" ref="K4:K63" si="2">IF(I4&gt;=50,1,"")</f>
        <v/>
      </c>
      <c r="L4" s="1">
        <f>IF(J4&gt;=75,1,"")</f>
        <v>1</v>
      </c>
      <c r="M4" s="1">
        <f t="shared" ref="M4:M63" si="3">IF(G4&gt;500000,1,0)</f>
        <v>1</v>
      </c>
      <c r="N4" s="1">
        <f>IF(L4+M4=2,1,"")</f>
        <v>1</v>
      </c>
      <c r="O4" s="1" t="str">
        <f t="shared" ref="O4:O63" si="4">IF(I4&lt;50,IF(N4&lt;&gt;1,1,""),"")</f>
        <v/>
      </c>
      <c r="P4" s="1">
        <f t="shared" ref="P4:P63" si="5">IF(N4=1,3,IF(O4=1,2,1))</f>
        <v>3</v>
      </c>
      <c r="Q4" s="1" t="str">
        <f>LOOKUP(P4,AM$4:AM$6,AN$4:AN$6)</f>
        <v>Storstadsregioner</v>
      </c>
      <c r="S4" s="1" t="str">
        <f>IF(P4=C4,"",1)</f>
        <v/>
      </c>
      <c r="V4" s="1">
        <v>1177496</v>
      </c>
      <c r="W4" s="22">
        <f>V4/G4*100</f>
        <v>97.302862903725611</v>
      </c>
      <c r="X4" s="1" t="str">
        <f>IF(N4=1,"",IF(W4&gt;=50,1,""))</f>
        <v/>
      </c>
      <c r="Y4" s="22">
        <v>14.45270367906611</v>
      </c>
      <c r="Z4" s="1" t="str">
        <f>IF(I4=100,1,"")</f>
        <v/>
      </c>
      <c r="AA4" s="21" t="str">
        <f t="shared" ref="AA4:AA63" si="6">IF(Z4=1,IF(Y4&gt;90,1,""),"")</f>
        <v/>
      </c>
      <c r="AB4" s="1">
        <f>IF(P4=3,30,IF(P4=2,IF(X4=1,21,22),IF(P4=1,IF(X4=1,11,IF(AA4=1,13,12)))))</f>
        <v>30</v>
      </c>
      <c r="AC4" s="1" t="str">
        <f>LOOKUP(AB4,AJ$4:AJ$9,AK$4:AK$9)</f>
        <v>Storstadsregioner</v>
      </c>
      <c r="AD4" s="1" t="str">
        <f>LOOKUP(AB4,AJ$4:AJ$9,AL$4:AL$9)</f>
        <v>Storstadsregioner</v>
      </c>
      <c r="AE4" s="1" t="str">
        <f>LOOKUP(P4,AM$4:AM$6,AO$4:AO$6)</f>
        <v>Storstadsregioner</v>
      </c>
      <c r="AJ4" s="1">
        <v>11</v>
      </c>
      <c r="AK4" s="1" t="s">
        <v>368</v>
      </c>
      <c r="AL4" s="1" t="s">
        <v>369</v>
      </c>
      <c r="AM4" s="1">
        <v>1</v>
      </c>
      <c r="AN4" s="1" t="s">
        <v>361</v>
      </c>
      <c r="AO4" s="1" t="s">
        <v>361</v>
      </c>
    </row>
    <row r="5" spans="1:41" x14ac:dyDescent="0.2">
      <c r="A5" s="1">
        <v>2</v>
      </c>
      <c r="B5" s="1" t="s">
        <v>359</v>
      </c>
      <c r="C5" s="20">
        <v>2</v>
      </c>
      <c r="D5" s="20" t="s">
        <v>364</v>
      </c>
      <c r="E5" s="20">
        <v>21</v>
      </c>
      <c r="F5" s="20" t="s">
        <v>370</v>
      </c>
      <c r="G5" s="1">
        <v>183459</v>
      </c>
      <c r="H5" s="1">
        <v>89402</v>
      </c>
      <c r="I5" s="22">
        <f t="shared" si="0"/>
        <v>51.268675834927691</v>
      </c>
      <c r="J5" s="22">
        <f t="shared" si="1"/>
        <v>48.731324165072301</v>
      </c>
      <c r="K5" s="1">
        <f t="shared" si="2"/>
        <v>1</v>
      </c>
      <c r="L5" s="1">
        <v>0</v>
      </c>
      <c r="M5" s="1">
        <f t="shared" si="3"/>
        <v>0</v>
      </c>
      <c r="N5" s="1" t="str">
        <f>IF(L5+M5=2,1,"")</f>
        <v/>
      </c>
      <c r="O5" s="1" t="str">
        <f t="shared" si="4"/>
        <v/>
      </c>
      <c r="P5" s="1">
        <f t="shared" si="5"/>
        <v>1</v>
      </c>
      <c r="Q5" s="1" t="str">
        <f t="shared" ref="Q5:Q63" si="7">LOOKUP(P5,AM$4:AM$6,AN$4:AN$6)</f>
        <v>Landsbygdsregioner</v>
      </c>
      <c r="S5" s="1">
        <f t="shared" ref="S5:S63" si="8">IF(P5=C5,"",1)</f>
        <v>1</v>
      </c>
      <c r="V5" s="1">
        <v>12286</v>
      </c>
      <c r="W5" s="22">
        <f t="shared" ref="W5:W64" si="9">V5/G5*100</f>
        <v>6.696864149482991</v>
      </c>
      <c r="X5" s="1" t="str">
        <f t="shared" ref="X5:X63" si="10">IF(N5=1,"",IF(W5&gt;=50,1,""))</f>
        <v/>
      </c>
      <c r="Y5" s="22">
        <v>56.91058174669363</v>
      </c>
      <c r="Z5" s="1" t="str">
        <f t="shared" ref="Z5:Z63" si="11">IF(I5=100,1,"")</f>
        <v/>
      </c>
      <c r="AA5" s="21" t="str">
        <f t="shared" si="6"/>
        <v/>
      </c>
      <c r="AB5" s="1">
        <f t="shared" ref="AB5:AB63" si="12">IF(P5=3,30,IF(P5=2,IF(X5=1,21,22),IF(P5=1,IF(X5=1,11,IF(AA5=1,13,12)))))</f>
        <v>12</v>
      </c>
      <c r="AC5" s="1" t="str">
        <f t="shared" ref="AC5:AC63" si="13">LOOKUP(AB5,AJ$4:AJ$9,AK$4:AK$9)</f>
        <v>Glesa landsbygdsregioner</v>
      </c>
      <c r="AD5" s="1" t="str">
        <f t="shared" ref="AD5:AD63" si="14">LOOKUP(AB5,AJ$4:AJ$9,AL$4:AL$9)</f>
        <v>Landsbygdsregioner avlägset belägna</v>
      </c>
      <c r="AE5" s="1" t="str">
        <f t="shared" ref="AE5:AE63" si="15">LOOKUP(P5,AM$4:AM$6,AO$4:AO$6)</f>
        <v>Landsbygdsregioner</v>
      </c>
      <c r="AJ5" s="1">
        <v>12</v>
      </c>
      <c r="AK5" s="1" t="s">
        <v>360</v>
      </c>
      <c r="AL5" s="1" t="s">
        <v>362</v>
      </c>
      <c r="AM5" s="1">
        <v>2</v>
      </c>
      <c r="AN5" s="1" t="s">
        <v>364</v>
      </c>
      <c r="AO5" s="1" t="s">
        <v>366</v>
      </c>
    </row>
    <row r="6" spans="1:41" x14ac:dyDescent="0.2">
      <c r="A6" s="1">
        <v>3</v>
      </c>
      <c r="B6" s="1" t="s">
        <v>143</v>
      </c>
      <c r="C6" s="20">
        <v>2</v>
      </c>
      <c r="D6" s="20" t="s">
        <v>364</v>
      </c>
      <c r="E6" s="20">
        <v>22</v>
      </c>
      <c r="F6" s="20" t="s">
        <v>363</v>
      </c>
      <c r="G6" s="1">
        <v>141600</v>
      </c>
      <c r="H6" s="1">
        <v>72221</v>
      </c>
      <c r="I6" s="22">
        <f t="shared" si="0"/>
        <v>48.996468926553675</v>
      </c>
      <c r="J6" s="22">
        <f t="shared" si="1"/>
        <v>51.003531073446325</v>
      </c>
      <c r="K6" s="1" t="str">
        <f t="shared" si="2"/>
        <v/>
      </c>
      <c r="L6" s="1">
        <v>0</v>
      </c>
      <c r="M6" s="1">
        <f t="shared" si="3"/>
        <v>0</v>
      </c>
      <c r="N6" s="1" t="str">
        <f>IF(L6+M6=2,1,"")</f>
        <v/>
      </c>
      <c r="O6" s="1">
        <f t="shared" si="4"/>
        <v>1</v>
      </c>
      <c r="P6" s="1">
        <f t="shared" si="5"/>
        <v>2</v>
      </c>
      <c r="Q6" s="1" t="str">
        <f t="shared" si="7"/>
        <v>Blandade regioner</v>
      </c>
      <c r="S6" s="1" t="str">
        <f t="shared" si="8"/>
        <v/>
      </c>
      <c r="V6" s="1">
        <v>1717</v>
      </c>
      <c r="W6" s="22">
        <f t="shared" si="9"/>
        <v>1.2125706214689267</v>
      </c>
      <c r="X6" s="1" t="str">
        <f t="shared" si="10"/>
        <v/>
      </c>
      <c r="Y6" s="22">
        <v>62.976319060432068</v>
      </c>
      <c r="Z6" s="1" t="str">
        <f t="shared" si="11"/>
        <v/>
      </c>
      <c r="AA6" s="21" t="str">
        <f t="shared" si="6"/>
        <v/>
      </c>
      <c r="AB6" s="1">
        <f t="shared" si="12"/>
        <v>22</v>
      </c>
      <c r="AC6" s="1" t="str">
        <f t="shared" si="13"/>
        <v>Glesa blandade regioner</v>
      </c>
      <c r="AD6" s="1" t="str">
        <f t="shared" si="14"/>
        <v>Täta regioner avlägset belägna</v>
      </c>
      <c r="AE6" s="1" t="str">
        <f t="shared" si="15"/>
        <v>Täta regioner</v>
      </c>
      <c r="AJ6" s="1">
        <v>13</v>
      </c>
      <c r="AK6" s="1" t="s">
        <v>378</v>
      </c>
      <c r="AL6" s="1" t="s">
        <v>379</v>
      </c>
      <c r="AM6" s="1">
        <v>3</v>
      </c>
      <c r="AN6" s="1" t="s">
        <v>358</v>
      </c>
      <c r="AO6" s="1" t="s">
        <v>358</v>
      </c>
    </row>
    <row r="7" spans="1:41" x14ac:dyDescent="0.2">
      <c r="A7" s="1">
        <v>4</v>
      </c>
      <c r="B7" s="1" t="s">
        <v>367</v>
      </c>
      <c r="C7" s="20">
        <v>2</v>
      </c>
      <c r="D7" s="20" t="s">
        <v>364</v>
      </c>
      <c r="E7" s="20">
        <v>21</v>
      </c>
      <c r="F7" s="20" t="s">
        <v>370</v>
      </c>
      <c r="G7" s="1">
        <v>31082</v>
      </c>
      <c r="H7" s="1">
        <v>16016</v>
      </c>
      <c r="I7" s="22">
        <f t="shared" si="0"/>
        <v>48.471784312463804</v>
      </c>
      <c r="J7" s="22">
        <f t="shared" si="1"/>
        <v>51.528215687536196</v>
      </c>
      <c r="K7" s="1" t="str">
        <f t="shared" si="2"/>
        <v/>
      </c>
      <c r="L7" s="1">
        <v>0</v>
      </c>
      <c r="M7" s="1">
        <f t="shared" si="3"/>
        <v>0</v>
      </c>
      <c r="O7" s="1">
        <f t="shared" si="4"/>
        <v>1</v>
      </c>
      <c r="P7" s="1">
        <f t="shared" si="5"/>
        <v>2</v>
      </c>
      <c r="Q7" s="1" t="str">
        <f t="shared" si="7"/>
        <v>Blandade regioner</v>
      </c>
      <c r="S7" s="1" t="str">
        <f t="shared" si="8"/>
        <v/>
      </c>
      <c r="V7" s="1">
        <v>12086</v>
      </c>
      <c r="W7" s="22">
        <f t="shared" si="9"/>
        <v>38.88424168328936</v>
      </c>
      <c r="X7" s="1" t="str">
        <f t="shared" si="10"/>
        <v/>
      </c>
      <c r="Y7" s="22">
        <v>49.510074963001095</v>
      </c>
      <c r="Z7" s="1" t="str">
        <f t="shared" si="11"/>
        <v/>
      </c>
      <c r="AA7" s="21" t="str">
        <f t="shared" si="6"/>
        <v/>
      </c>
      <c r="AB7" s="1">
        <f t="shared" si="12"/>
        <v>22</v>
      </c>
      <c r="AC7" s="1" t="str">
        <f t="shared" si="13"/>
        <v>Glesa blandade regioner</v>
      </c>
      <c r="AD7" s="1" t="str">
        <f t="shared" si="14"/>
        <v>Täta regioner avlägset belägna</v>
      </c>
      <c r="AE7" s="1" t="str">
        <f t="shared" si="15"/>
        <v>Täta regioner</v>
      </c>
      <c r="AJ7" s="1">
        <v>21</v>
      </c>
      <c r="AK7" s="1" t="s">
        <v>370</v>
      </c>
      <c r="AL7" s="1" t="s">
        <v>371</v>
      </c>
    </row>
    <row r="8" spans="1:41" x14ac:dyDescent="0.2">
      <c r="A8" s="1">
        <v>5</v>
      </c>
      <c r="B8" s="1" t="s">
        <v>128</v>
      </c>
      <c r="C8" s="20">
        <v>1</v>
      </c>
      <c r="D8" s="20" t="s">
        <v>361</v>
      </c>
      <c r="E8" s="20">
        <v>11</v>
      </c>
      <c r="F8" s="20" t="s">
        <v>368</v>
      </c>
      <c r="G8" s="1">
        <v>38774</v>
      </c>
      <c r="H8" s="1">
        <v>15310</v>
      </c>
      <c r="I8" s="22">
        <f t="shared" si="0"/>
        <v>60.514777943983077</v>
      </c>
      <c r="J8" s="22">
        <f t="shared" si="1"/>
        <v>39.485222056016916</v>
      </c>
      <c r="K8" s="1">
        <f t="shared" si="2"/>
        <v>1</v>
      </c>
      <c r="L8" s="1">
        <v>0</v>
      </c>
      <c r="M8" s="1">
        <f t="shared" si="3"/>
        <v>0</v>
      </c>
      <c r="O8" s="1" t="str">
        <f t="shared" si="4"/>
        <v/>
      </c>
      <c r="P8" s="1">
        <f t="shared" si="5"/>
        <v>1</v>
      </c>
      <c r="Q8" s="1" t="str">
        <f t="shared" si="7"/>
        <v>Landsbygdsregioner</v>
      </c>
      <c r="S8" s="1" t="str">
        <f t="shared" si="8"/>
        <v/>
      </c>
      <c r="V8" s="1">
        <v>29776</v>
      </c>
      <c r="W8" s="22">
        <f t="shared" si="9"/>
        <v>76.793727755712595</v>
      </c>
      <c r="X8" s="1">
        <f t="shared" si="10"/>
        <v>1</v>
      </c>
      <c r="Y8" s="22">
        <v>42.741543302212818</v>
      </c>
      <c r="Z8" s="1" t="str">
        <f t="shared" si="11"/>
        <v/>
      </c>
      <c r="AA8" s="21" t="str">
        <f t="shared" si="6"/>
        <v/>
      </c>
      <c r="AB8" s="1">
        <f t="shared" si="12"/>
        <v>11</v>
      </c>
      <c r="AC8" s="1" t="str">
        <f t="shared" si="13"/>
        <v>Tätortsnära landsbygdsregioner</v>
      </c>
      <c r="AD8" s="1" t="str">
        <f t="shared" si="14"/>
        <v>Landsbygdsregioner nära en större stad</v>
      </c>
      <c r="AE8" s="1" t="str">
        <f t="shared" si="15"/>
        <v>Landsbygdsregioner</v>
      </c>
      <c r="AJ8" s="1">
        <v>22</v>
      </c>
      <c r="AK8" s="1" t="s">
        <v>363</v>
      </c>
      <c r="AL8" s="1" t="s">
        <v>365</v>
      </c>
    </row>
    <row r="9" spans="1:41" x14ac:dyDescent="0.2">
      <c r="A9" s="1">
        <v>6</v>
      </c>
      <c r="B9" s="1" t="s">
        <v>181</v>
      </c>
      <c r="C9" s="20">
        <v>2</v>
      </c>
      <c r="D9" s="20" t="s">
        <v>364</v>
      </c>
      <c r="E9" s="20">
        <v>21</v>
      </c>
      <c r="F9" s="20" t="s">
        <v>370</v>
      </c>
      <c r="G9" s="1">
        <v>140370</v>
      </c>
      <c r="H9" s="1">
        <v>76466</v>
      </c>
      <c r="I9" s="22">
        <f t="shared" si="0"/>
        <v>45.525397164636317</v>
      </c>
      <c r="J9" s="22">
        <f t="shared" si="1"/>
        <v>54.474602835363683</v>
      </c>
      <c r="K9" s="1" t="str">
        <f t="shared" si="2"/>
        <v/>
      </c>
      <c r="L9" s="1">
        <v>0</v>
      </c>
      <c r="M9" s="1">
        <f t="shared" si="3"/>
        <v>0</v>
      </c>
      <c r="O9" s="1">
        <f t="shared" si="4"/>
        <v>1</v>
      </c>
      <c r="P9" s="1">
        <f t="shared" si="5"/>
        <v>2</v>
      </c>
      <c r="Q9" s="1" t="str">
        <f t="shared" si="7"/>
        <v>Blandade regioner</v>
      </c>
      <c r="S9" s="1" t="str">
        <f t="shared" si="8"/>
        <v/>
      </c>
      <c r="V9" s="1">
        <v>138889</v>
      </c>
      <c r="W9" s="22">
        <f t="shared" si="9"/>
        <v>98.944931253116764</v>
      </c>
      <c r="X9" s="1">
        <f t="shared" si="10"/>
        <v>1</v>
      </c>
      <c r="Y9" s="22">
        <v>11.919513310061506</v>
      </c>
      <c r="Z9" s="1" t="str">
        <f t="shared" si="11"/>
        <v/>
      </c>
      <c r="AA9" s="21" t="str">
        <f t="shared" si="6"/>
        <v/>
      </c>
      <c r="AB9" s="1">
        <f t="shared" si="12"/>
        <v>21</v>
      </c>
      <c r="AC9" s="1" t="str">
        <f t="shared" si="13"/>
        <v>Täta blandade regioner</v>
      </c>
      <c r="AD9" s="1" t="str">
        <f t="shared" si="14"/>
        <v>Täta regioner nära en större stad</v>
      </c>
      <c r="AE9" s="1" t="str">
        <f t="shared" si="15"/>
        <v>Täta regioner</v>
      </c>
      <c r="AJ9" s="1">
        <v>30</v>
      </c>
      <c r="AK9" s="1" t="s">
        <v>358</v>
      </c>
      <c r="AL9" s="1" t="s">
        <v>358</v>
      </c>
    </row>
    <row r="10" spans="1:41" x14ac:dyDescent="0.2">
      <c r="A10" s="1">
        <v>7</v>
      </c>
      <c r="B10" s="1" t="s">
        <v>114</v>
      </c>
      <c r="C10" s="20">
        <v>1</v>
      </c>
      <c r="D10" s="20" t="s">
        <v>361</v>
      </c>
      <c r="E10" s="20">
        <v>12</v>
      </c>
      <c r="F10" s="20" t="s">
        <v>360</v>
      </c>
      <c r="G10" s="1">
        <v>73779</v>
      </c>
      <c r="H10" s="1">
        <v>28378</v>
      </c>
      <c r="I10" s="22">
        <f t="shared" si="0"/>
        <v>61.536480570351991</v>
      </c>
      <c r="J10" s="22">
        <f t="shared" si="1"/>
        <v>38.463519429648002</v>
      </c>
      <c r="K10" s="1">
        <f t="shared" si="2"/>
        <v>1</v>
      </c>
      <c r="L10" s="1">
        <v>0</v>
      </c>
      <c r="M10" s="1">
        <f t="shared" si="3"/>
        <v>0</v>
      </c>
      <c r="O10" s="1" t="str">
        <f t="shared" si="4"/>
        <v/>
      </c>
      <c r="P10" s="1">
        <f t="shared" si="5"/>
        <v>1</v>
      </c>
      <c r="Q10" s="1" t="str">
        <f t="shared" si="7"/>
        <v>Landsbygdsregioner</v>
      </c>
      <c r="S10" s="1" t="str">
        <f t="shared" si="8"/>
        <v/>
      </c>
      <c r="V10" s="1">
        <v>24345</v>
      </c>
      <c r="W10" s="22">
        <f t="shared" si="9"/>
        <v>32.997194323588012</v>
      </c>
      <c r="X10" s="1" t="str">
        <f t="shared" si="10"/>
        <v/>
      </c>
      <c r="Y10" s="22">
        <v>47.090059727926196</v>
      </c>
      <c r="Z10" s="1" t="str">
        <f t="shared" si="11"/>
        <v/>
      </c>
      <c r="AA10" s="21" t="str">
        <f t="shared" si="6"/>
        <v/>
      </c>
      <c r="AB10" s="1">
        <f t="shared" si="12"/>
        <v>12</v>
      </c>
      <c r="AC10" s="1" t="str">
        <f t="shared" si="13"/>
        <v>Glesa landsbygdsregioner</v>
      </c>
      <c r="AD10" s="1" t="str">
        <f t="shared" si="14"/>
        <v>Landsbygdsregioner avlägset belägna</v>
      </c>
      <c r="AE10" s="1" t="str">
        <f t="shared" si="15"/>
        <v>Landsbygdsregioner</v>
      </c>
    </row>
    <row r="11" spans="1:41" x14ac:dyDescent="0.2">
      <c r="A11" s="1">
        <v>8</v>
      </c>
      <c r="B11" s="1" t="s">
        <v>127</v>
      </c>
      <c r="C11" s="20">
        <v>2</v>
      </c>
      <c r="D11" s="20" t="s">
        <v>364</v>
      </c>
      <c r="E11" s="20">
        <v>21</v>
      </c>
      <c r="F11" s="20" t="s">
        <v>370</v>
      </c>
      <c r="G11" s="1">
        <v>145605</v>
      </c>
      <c r="H11" s="1">
        <v>71006</v>
      </c>
      <c r="I11" s="22">
        <f t="shared" si="0"/>
        <v>51.233817520002745</v>
      </c>
      <c r="J11" s="22">
        <f t="shared" si="1"/>
        <v>48.766182479997255</v>
      </c>
      <c r="K11" s="1">
        <f t="shared" si="2"/>
        <v>1</v>
      </c>
      <c r="L11" s="1">
        <v>0</v>
      </c>
      <c r="M11" s="1">
        <f t="shared" si="3"/>
        <v>0</v>
      </c>
      <c r="O11" s="1" t="str">
        <f t="shared" si="4"/>
        <v/>
      </c>
      <c r="P11" s="1">
        <f t="shared" si="5"/>
        <v>1</v>
      </c>
      <c r="Q11" s="1" t="str">
        <f t="shared" si="7"/>
        <v>Landsbygdsregioner</v>
      </c>
      <c r="S11" s="1">
        <f t="shared" si="8"/>
        <v>1</v>
      </c>
      <c r="V11" s="1">
        <v>141674</v>
      </c>
      <c r="W11" s="22">
        <f t="shared" si="9"/>
        <v>97.300230074516662</v>
      </c>
      <c r="X11" s="1">
        <f t="shared" si="10"/>
        <v>1</v>
      </c>
      <c r="Y11" s="22">
        <v>15.106481347939058</v>
      </c>
      <c r="Z11" s="1" t="str">
        <f t="shared" si="11"/>
        <v/>
      </c>
      <c r="AA11" s="21" t="str">
        <f t="shared" si="6"/>
        <v/>
      </c>
      <c r="AB11" s="1">
        <f t="shared" si="12"/>
        <v>11</v>
      </c>
      <c r="AC11" s="1" t="str">
        <f t="shared" si="13"/>
        <v>Tätortsnära landsbygdsregioner</v>
      </c>
      <c r="AD11" s="1" t="str">
        <f t="shared" si="14"/>
        <v>Landsbygdsregioner nära en större stad</v>
      </c>
      <c r="AE11" s="1" t="str">
        <f t="shared" si="15"/>
        <v>Landsbygdsregioner</v>
      </c>
    </row>
    <row r="12" spans="1:41" x14ac:dyDescent="0.2">
      <c r="A12" s="1">
        <v>9</v>
      </c>
      <c r="B12" s="1" t="s">
        <v>135</v>
      </c>
      <c r="C12" s="20">
        <v>2</v>
      </c>
      <c r="D12" s="20" t="s">
        <v>364</v>
      </c>
      <c r="E12" s="20">
        <v>21</v>
      </c>
      <c r="F12" s="20" t="s">
        <v>370</v>
      </c>
      <c r="G12" s="1">
        <v>146698</v>
      </c>
      <c r="H12" s="1">
        <v>65197</v>
      </c>
      <c r="I12" s="22">
        <f t="shared" si="0"/>
        <v>55.556994642053745</v>
      </c>
      <c r="J12" s="22">
        <f t="shared" si="1"/>
        <v>44.443005357946255</v>
      </c>
      <c r="K12" s="1">
        <f t="shared" si="2"/>
        <v>1</v>
      </c>
      <c r="L12" s="1">
        <v>0</v>
      </c>
      <c r="M12" s="1">
        <f t="shared" si="3"/>
        <v>0</v>
      </c>
      <c r="O12" s="1" t="str">
        <f t="shared" si="4"/>
        <v/>
      </c>
      <c r="P12" s="1">
        <f t="shared" si="5"/>
        <v>1</v>
      </c>
      <c r="Q12" s="1" t="str">
        <f t="shared" si="7"/>
        <v>Landsbygdsregioner</v>
      </c>
      <c r="S12" s="1">
        <f t="shared" si="8"/>
        <v>1</v>
      </c>
      <c r="V12" s="1">
        <v>141468</v>
      </c>
      <c r="W12" s="22">
        <f t="shared" si="9"/>
        <v>96.434852554227049</v>
      </c>
      <c r="X12" s="1">
        <f t="shared" si="10"/>
        <v>1</v>
      </c>
      <c r="Y12" s="22">
        <v>19.478920071621065</v>
      </c>
      <c r="Z12" s="1" t="str">
        <f t="shared" si="11"/>
        <v/>
      </c>
      <c r="AA12" s="21" t="str">
        <f t="shared" si="6"/>
        <v/>
      </c>
      <c r="AB12" s="1">
        <f t="shared" si="12"/>
        <v>11</v>
      </c>
      <c r="AC12" s="1" t="str">
        <f t="shared" si="13"/>
        <v>Tätortsnära landsbygdsregioner</v>
      </c>
      <c r="AD12" s="1" t="str">
        <f t="shared" si="14"/>
        <v>Landsbygdsregioner nära en större stad</v>
      </c>
      <c r="AE12" s="1" t="str">
        <f t="shared" si="15"/>
        <v>Landsbygdsregioner</v>
      </c>
    </row>
    <row r="13" spans="1:41" x14ac:dyDescent="0.2">
      <c r="A13" s="1">
        <v>10</v>
      </c>
      <c r="B13" s="1" t="s">
        <v>137</v>
      </c>
      <c r="C13" s="20">
        <v>2</v>
      </c>
      <c r="D13" s="20" t="s">
        <v>364</v>
      </c>
      <c r="E13" s="20">
        <v>22</v>
      </c>
      <c r="F13" s="20" t="s">
        <v>363</v>
      </c>
      <c r="G13" s="1">
        <v>32878</v>
      </c>
      <c r="H13" s="1">
        <v>17197</v>
      </c>
      <c r="I13" s="22">
        <f t="shared" si="0"/>
        <v>47.694506965143866</v>
      </c>
      <c r="J13" s="22">
        <f t="shared" si="1"/>
        <v>52.305493034856134</v>
      </c>
      <c r="K13" s="1" t="str">
        <f t="shared" si="2"/>
        <v/>
      </c>
      <c r="L13" s="1">
        <v>0</v>
      </c>
      <c r="M13" s="1">
        <f t="shared" si="3"/>
        <v>0</v>
      </c>
      <c r="O13" s="1">
        <f t="shared" si="4"/>
        <v>1</v>
      </c>
      <c r="P13" s="1">
        <f t="shared" si="5"/>
        <v>2</v>
      </c>
      <c r="Q13" s="1" t="str">
        <f t="shared" si="7"/>
        <v>Blandade regioner</v>
      </c>
      <c r="S13" s="1" t="str">
        <f t="shared" si="8"/>
        <v/>
      </c>
      <c r="V13" s="1">
        <v>2214</v>
      </c>
      <c r="W13" s="22">
        <f t="shared" si="9"/>
        <v>6.7339862522051224</v>
      </c>
      <c r="X13" s="1" t="str">
        <f t="shared" si="10"/>
        <v/>
      </c>
      <c r="Y13" s="22">
        <v>52.542049441301131</v>
      </c>
      <c r="Z13" s="1" t="str">
        <f t="shared" si="11"/>
        <v/>
      </c>
      <c r="AA13" s="21" t="str">
        <f t="shared" si="6"/>
        <v/>
      </c>
      <c r="AB13" s="1">
        <f t="shared" si="12"/>
        <v>22</v>
      </c>
      <c r="AC13" s="1" t="str">
        <f t="shared" si="13"/>
        <v>Glesa blandade regioner</v>
      </c>
      <c r="AD13" s="1" t="str">
        <f t="shared" si="14"/>
        <v>Täta regioner avlägset belägna</v>
      </c>
      <c r="AE13" s="1" t="str">
        <f t="shared" si="15"/>
        <v>Täta regioner</v>
      </c>
    </row>
    <row r="14" spans="1:41" x14ac:dyDescent="0.2">
      <c r="A14" s="1">
        <v>11</v>
      </c>
      <c r="B14" s="1" t="s">
        <v>138</v>
      </c>
      <c r="C14" s="20">
        <v>2</v>
      </c>
      <c r="D14" s="20" t="s">
        <v>364</v>
      </c>
      <c r="E14" s="20">
        <v>22</v>
      </c>
      <c r="F14" s="20" t="s">
        <v>363</v>
      </c>
      <c r="G14" s="1">
        <v>36655</v>
      </c>
      <c r="H14" s="1">
        <v>20582</v>
      </c>
      <c r="I14" s="22">
        <f t="shared" si="0"/>
        <v>43.849406629382074</v>
      </c>
      <c r="J14" s="22">
        <f t="shared" si="1"/>
        <v>56.150593370617919</v>
      </c>
      <c r="K14" s="1" t="str">
        <f t="shared" si="2"/>
        <v/>
      </c>
      <c r="L14" s="1">
        <v>0</v>
      </c>
      <c r="M14" s="1">
        <f t="shared" si="3"/>
        <v>0</v>
      </c>
      <c r="O14" s="1">
        <f t="shared" si="4"/>
        <v>1</v>
      </c>
      <c r="P14" s="1">
        <f t="shared" si="5"/>
        <v>2</v>
      </c>
      <c r="Q14" s="1" t="str">
        <f t="shared" si="7"/>
        <v>Blandade regioner</v>
      </c>
      <c r="S14" s="1" t="str">
        <f t="shared" si="8"/>
        <v/>
      </c>
      <c r="V14" s="1">
        <v>47</v>
      </c>
      <c r="W14" s="22">
        <f t="shared" si="9"/>
        <v>0.12822261628700041</v>
      </c>
      <c r="X14" s="1" t="str">
        <f t="shared" si="10"/>
        <v/>
      </c>
      <c r="Y14" s="22">
        <v>73.561047262866708</v>
      </c>
      <c r="Z14" s="1" t="str">
        <f t="shared" si="11"/>
        <v/>
      </c>
      <c r="AA14" s="21" t="str">
        <f t="shared" si="6"/>
        <v/>
      </c>
      <c r="AB14" s="1">
        <f t="shared" si="12"/>
        <v>22</v>
      </c>
      <c r="AC14" s="1" t="str">
        <f t="shared" si="13"/>
        <v>Glesa blandade regioner</v>
      </c>
      <c r="AD14" s="1" t="str">
        <f t="shared" si="14"/>
        <v>Täta regioner avlägset belägna</v>
      </c>
      <c r="AE14" s="1" t="str">
        <f t="shared" si="15"/>
        <v>Täta regioner</v>
      </c>
    </row>
    <row r="15" spans="1:41" x14ac:dyDescent="0.2">
      <c r="A15" s="1">
        <v>12</v>
      </c>
      <c r="B15" s="1" t="s">
        <v>139</v>
      </c>
      <c r="C15" s="20">
        <v>1</v>
      </c>
      <c r="D15" s="20" t="s">
        <v>361</v>
      </c>
      <c r="E15" s="20">
        <v>12</v>
      </c>
      <c r="F15" s="20" t="s">
        <v>360</v>
      </c>
      <c r="G15" s="1">
        <v>29779</v>
      </c>
      <c r="H15" s="1">
        <v>13211</v>
      </c>
      <c r="I15" s="22">
        <f t="shared" si="0"/>
        <v>55.63652238154404</v>
      </c>
      <c r="J15" s="22">
        <f t="shared" si="1"/>
        <v>44.36347761845596</v>
      </c>
      <c r="K15" s="1">
        <f t="shared" si="2"/>
        <v>1</v>
      </c>
      <c r="L15" s="1">
        <v>0</v>
      </c>
      <c r="M15" s="1">
        <f t="shared" si="3"/>
        <v>0</v>
      </c>
      <c r="O15" s="1" t="str">
        <f t="shared" si="4"/>
        <v/>
      </c>
      <c r="P15" s="1">
        <f t="shared" si="5"/>
        <v>1</v>
      </c>
      <c r="Q15" s="1" t="str">
        <f t="shared" si="7"/>
        <v>Landsbygdsregioner</v>
      </c>
      <c r="S15" s="1" t="str">
        <f t="shared" si="8"/>
        <v/>
      </c>
      <c r="V15" s="1">
        <v>8</v>
      </c>
      <c r="W15" s="22">
        <f t="shared" si="9"/>
        <v>2.6864568991571244E-2</v>
      </c>
      <c r="X15" s="1" t="str">
        <f t="shared" si="10"/>
        <v/>
      </c>
      <c r="Y15" s="22">
        <v>70.011301588367644</v>
      </c>
      <c r="Z15" s="1" t="str">
        <f t="shared" si="11"/>
        <v/>
      </c>
      <c r="AA15" s="21" t="str">
        <f t="shared" si="6"/>
        <v/>
      </c>
      <c r="AB15" s="1">
        <f t="shared" si="12"/>
        <v>12</v>
      </c>
      <c r="AC15" s="1" t="str">
        <f t="shared" si="13"/>
        <v>Glesa landsbygdsregioner</v>
      </c>
      <c r="AD15" s="1" t="str">
        <f t="shared" si="14"/>
        <v>Landsbygdsregioner avlägset belägna</v>
      </c>
      <c r="AE15" s="1" t="str">
        <f t="shared" si="15"/>
        <v>Landsbygdsregioner</v>
      </c>
    </row>
    <row r="16" spans="1:41" x14ac:dyDescent="0.2">
      <c r="A16" s="1">
        <v>13</v>
      </c>
      <c r="B16" s="1" t="s">
        <v>112</v>
      </c>
      <c r="C16" s="20">
        <v>2</v>
      </c>
      <c r="D16" s="20" t="s">
        <v>364</v>
      </c>
      <c r="E16" s="20">
        <v>21</v>
      </c>
      <c r="F16" s="20" t="s">
        <v>370</v>
      </c>
      <c r="G16" s="1">
        <v>294957</v>
      </c>
      <c r="H16" s="1">
        <v>185818</v>
      </c>
      <c r="I16" s="22">
        <f t="shared" si="0"/>
        <v>37.001664649423475</v>
      </c>
      <c r="J16" s="22">
        <f t="shared" si="1"/>
        <v>62.998335350576525</v>
      </c>
      <c r="K16" s="1" t="str">
        <f t="shared" si="2"/>
        <v/>
      </c>
      <c r="L16" s="1">
        <v>0</v>
      </c>
      <c r="M16" s="1">
        <f t="shared" si="3"/>
        <v>0</v>
      </c>
      <c r="O16" s="1">
        <f t="shared" si="4"/>
        <v>1</v>
      </c>
      <c r="P16" s="1">
        <f t="shared" si="5"/>
        <v>2</v>
      </c>
      <c r="Q16" s="1" t="str">
        <f t="shared" si="7"/>
        <v>Blandade regioner</v>
      </c>
      <c r="S16" s="1" t="str">
        <f t="shared" si="8"/>
        <v/>
      </c>
      <c r="V16" s="1">
        <v>231977</v>
      </c>
      <c r="W16" s="22">
        <f t="shared" si="9"/>
        <v>78.647735093589915</v>
      </c>
      <c r="X16" s="1">
        <f t="shared" si="10"/>
        <v>1</v>
      </c>
      <c r="Y16" s="22">
        <v>25.008354325093713</v>
      </c>
      <c r="Z16" s="1" t="str">
        <f t="shared" si="11"/>
        <v/>
      </c>
      <c r="AA16" s="21" t="str">
        <f t="shared" si="6"/>
        <v/>
      </c>
      <c r="AB16" s="1">
        <f t="shared" si="12"/>
        <v>21</v>
      </c>
      <c r="AC16" s="1" t="str">
        <f t="shared" si="13"/>
        <v>Täta blandade regioner</v>
      </c>
      <c r="AD16" s="1" t="str">
        <f t="shared" si="14"/>
        <v>Täta regioner nära en större stad</v>
      </c>
      <c r="AE16" s="1" t="str">
        <f t="shared" si="15"/>
        <v>Täta regioner</v>
      </c>
    </row>
    <row r="17" spans="1:31" x14ac:dyDescent="0.2">
      <c r="A17" s="1">
        <v>14</v>
      </c>
      <c r="B17" s="1" t="s">
        <v>225</v>
      </c>
      <c r="C17" s="20">
        <v>2</v>
      </c>
      <c r="D17" s="20" t="s">
        <v>364</v>
      </c>
      <c r="E17" s="20">
        <v>21</v>
      </c>
      <c r="F17" s="20" t="s">
        <v>370</v>
      </c>
      <c r="G17" s="1">
        <v>161054</v>
      </c>
      <c r="H17" s="1">
        <v>88320</v>
      </c>
      <c r="I17" s="22">
        <f t="shared" si="0"/>
        <v>45.16125026388665</v>
      </c>
      <c r="J17" s="22">
        <f t="shared" si="1"/>
        <v>54.838749736113357</v>
      </c>
      <c r="K17" s="1" t="str">
        <f t="shared" si="2"/>
        <v/>
      </c>
      <c r="L17" s="1">
        <v>0</v>
      </c>
      <c r="M17" s="1">
        <f t="shared" si="3"/>
        <v>0</v>
      </c>
      <c r="O17" s="1">
        <f t="shared" si="4"/>
        <v>1</v>
      </c>
      <c r="P17" s="1">
        <f t="shared" si="5"/>
        <v>2</v>
      </c>
      <c r="Q17" s="1" t="str">
        <f t="shared" si="7"/>
        <v>Blandade regioner</v>
      </c>
      <c r="S17" s="1" t="str">
        <f t="shared" si="8"/>
        <v/>
      </c>
      <c r="V17" s="1">
        <v>160005</v>
      </c>
      <c r="W17" s="22">
        <f t="shared" si="9"/>
        <v>99.348665664932255</v>
      </c>
      <c r="X17" s="1">
        <f t="shared" si="10"/>
        <v>1</v>
      </c>
      <c r="Y17" s="22">
        <v>12.627389157259882</v>
      </c>
      <c r="Z17" s="1" t="str">
        <f t="shared" si="11"/>
        <v/>
      </c>
      <c r="AA17" s="21" t="str">
        <f t="shared" si="6"/>
        <v/>
      </c>
      <c r="AB17" s="1">
        <f t="shared" si="12"/>
        <v>21</v>
      </c>
      <c r="AC17" s="1" t="str">
        <f t="shared" si="13"/>
        <v>Täta blandade regioner</v>
      </c>
      <c r="AD17" s="1" t="str">
        <f t="shared" si="14"/>
        <v>Täta regioner nära en större stad</v>
      </c>
      <c r="AE17" s="1" t="str">
        <f t="shared" si="15"/>
        <v>Täta regioner</v>
      </c>
    </row>
    <row r="18" spans="1:31" x14ac:dyDescent="0.2">
      <c r="A18" s="34">
        <v>15</v>
      </c>
      <c r="B18" s="34" t="s">
        <v>216</v>
      </c>
      <c r="C18" s="20">
        <v>3</v>
      </c>
      <c r="D18" s="20" t="s">
        <v>358</v>
      </c>
      <c r="E18" s="20">
        <v>30</v>
      </c>
      <c r="F18" s="20" t="s">
        <v>358</v>
      </c>
      <c r="G18" s="1">
        <v>1242185</v>
      </c>
      <c r="H18" s="1">
        <v>933345</v>
      </c>
      <c r="I18" s="22">
        <f t="shared" si="0"/>
        <v>24.862641232988643</v>
      </c>
      <c r="J18" s="22">
        <f t="shared" si="1"/>
        <v>75.137358767011349</v>
      </c>
      <c r="K18" s="1" t="str">
        <f t="shared" si="2"/>
        <v/>
      </c>
      <c r="L18" s="1">
        <f>IF(J18&gt;=75,1,"")</f>
        <v>1</v>
      </c>
      <c r="M18" s="1">
        <f t="shared" si="3"/>
        <v>1</v>
      </c>
      <c r="N18" s="1">
        <f t="shared" ref="N18:N63" si="16">IF(L18+M18=2,1,"")</f>
        <v>1</v>
      </c>
      <c r="O18" s="1" t="str">
        <f t="shared" si="4"/>
        <v/>
      </c>
      <c r="P18" s="1">
        <f t="shared" si="5"/>
        <v>3</v>
      </c>
      <c r="Q18" s="1" t="str">
        <f t="shared" si="7"/>
        <v>Storstadsregioner</v>
      </c>
      <c r="S18" s="1" t="str">
        <f t="shared" si="8"/>
        <v/>
      </c>
      <c r="V18" s="1">
        <v>1210622</v>
      </c>
      <c r="W18" s="22">
        <f t="shared" si="9"/>
        <v>97.459074131469947</v>
      </c>
      <c r="X18" s="1" t="str">
        <f t="shared" si="10"/>
        <v/>
      </c>
      <c r="Y18" s="22">
        <v>15.482168928175135</v>
      </c>
      <c r="Z18" s="1" t="str">
        <f t="shared" si="11"/>
        <v/>
      </c>
      <c r="AA18" s="21" t="str">
        <f t="shared" si="6"/>
        <v/>
      </c>
      <c r="AB18" s="1">
        <f t="shared" si="12"/>
        <v>30</v>
      </c>
      <c r="AC18" s="1" t="str">
        <f t="shared" si="13"/>
        <v>Storstadsregioner</v>
      </c>
      <c r="AD18" s="1" t="str">
        <f t="shared" si="14"/>
        <v>Storstadsregioner</v>
      </c>
      <c r="AE18" s="1" t="str">
        <f t="shared" si="15"/>
        <v>Storstadsregioner</v>
      </c>
    </row>
    <row r="19" spans="1:31" x14ac:dyDescent="0.2">
      <c r="A19" s="1">
        <v>16</v>
      </c>
      <c r="B19" s="1" t="s">
        <v>372</v>
      </c>
      <c r="C19" s="20">
        <v>2</v>
      </c>
      <c r="D19" s="20" t="s">
        <v>364</v>
      </c>
      <c r="E19" s="20">
        <v>21</v>
      </c>
      <c r="F19" s="20" t="s">
        <v>370</v>
      </c>
      <c r="G19" s="1">
        <v>211363</v>
      </c>
      <c r="H19" s="1">
        <v>111041</v>
      </c>
      <c r="I19" s="22">
        <f t="shared" si="0"/>
        <v>47.464314946324571</v>
      </c>
      <c r="J19" s="22">
        <f t="shared" si="1"/>
        <v>52.535685053675429</v>
      </c>
      <c r="K19" s="1" t="str">
        <f t="shared" si="2"/>
        <v/>
      </c>
      <c r="L19" s="1">
        <v>0</v>
      </c>
      <c r="M19" s="1">
        <f t="shared" si="3"/>
        <v>0</v>
      </c>
      <c r="N19" s="1" t="str">
        <f t="shared" si="16"/>
        <v/>
      </c>
      <c r="O19" s="1">
        <f t="shared" si="4"/>
        <v>1</v>
      </c>
      <c r="P19" s="1">
        <f t="shared" si="5"/>
        <v>2</v>
      </c>
      <c r="Q19" s="1" t="str">
        <f t="shared" si="7"/>
        <v>Blandade regioner</v>
      </c>
      <c r="S19" s="1" t="str">
        <f t="shared" si="8"/>
        <v/>
      </c>
      <c r="V19" s="1">
        <v>178759</v>
      </c>
      <c r="W19" s="22">
        <f t="shared" si="9"/>
        <v>84.57440517025212</v>
      </c>
      <c r="X19" s="1">
        <f t="shared" si="10"/>
        <v>1</v>
      </c>
      <c r="Y19" s="22">
        <v>23.377165134532859</v>
      </c>
      <c r="Z19" s="1" t="str">
        <f t="shared" si="11"/>
        <v/>
      </c>
      <c r="AA19" s="21" t="str">
        <f t="shared" si="6"/>
        <v/>
      </c>
      <c r="AB19" s="1">
        <f t="shared" si="12"/>
        <v>21</v>
      </c>
      <c r="AC19" s="1" t="str">
        <f t="shared" si="13"/>
        <v>Täta blandade regioner</v>
      </c>
      <c r="AD19" s="1" t="str">
        <f t="shared" si="14"/>
        <v>Täta regioner nära en större stad</v>
      </c>
      <c r="AE19" s="1" t="str">
        <f t="shared" si="15"/>
        <v>Täta regioner</v>
      </c>
    </row>
    <row r="20" spans="1:31" x14ac:dyDescent="0.2">
      <c r="A20" s="1">
        <v>17</v>
      </c>
      <c r="B20" s="1" t="s">
        <v>373</v>
      </c>
      <c r="C20" s="20">
        <v>1</v>
      </c>
      <c r="D20" s="20" t="s">
        <v>361</v>
      </c>
      <c r="E20" s="20">
        <v>11</v>
      </c>
      <c r="F20" s="20" t="s">
        <v>368</v>
      </c>
      <c r="G20" s="1">
        <v>75305</v>
      </c>
      <c r="H20" s="1">
        <v>26946</v>
      </c>
      <c r="I20" s="22">
        <f t="shared" si="0"/>
        <v>64.217515437221962</v>
      </c>
      <c r="J20" s="22">
        <f t="shared" si="1"/>
        <v>35.782484562778038</v>
      </c>
      <c r="K20" s="1">
        <f t="shared" si="2"/>
        <v>1</v>
      </c>
      <c r="L20" s="1">
        <v>0</v>
      </c>
      <c r="M20" s="1">
        <f t="shared" si="3"/>
        <v>0</v>
      </c>
      <c r="N20" s="1" t="str">
        <f t="shared" si="16"/>
        <v/>
      </c>
      <c r="O20" s="1" t="str">
        <f t="shared" si="4"/>
        <v/>
      </c>
      <c r="P20" s="1">
        <f t="shared" si="5"/>
        <v>1</v>
      </c>
      <c r="Q20" s="1" t="str">
        <f t="shared" si="7"/>
        <v>Landsbygdsregioner</v>
      </c>
      <c r="S20" s="1" t="str">
        <f t="shared" si="8"/>
        <v/>
      </c>
      <c r="V20" s="1">
        <v>34553</v>
      </c>
      <c r="W20" s="22">
        <f t="shared" si="9"/>
        <v>45.884071442799282</v>
      </c>
      <c r="X20" s="1" t="str">
        <f t="shared" si="10"/>
        <v/>
      </c>
      <c r="Y20" s="22">
        <v>45.862792200606428</v>
      </c>
      <c r="Z20" s="1" t="str">
        <f t="shared" si="11"/>
        <v/>
      </c>
      <c r="AA20" s="21" t="str">
        <f t="shared" si="6"/>
        <v/>
      </c>
      <c r="AB20" s="1">
        <f t="shared" si="12"/>
        <v>12</v>
      </c>
      <c r="AC20" s="1" t="str">
        <f t="shared" si="13"/>
        <v>Glesa landsbygdsregioner</v>
      </c>
      <c r="AD20" s="1" t="str">
        <f t="shared" si="14"/>
        <v>Landsbygdsregioner avlägset belägna</v>
      </c>
      <c r="AE20" s="1" t="str">
        <f t="shared" si="15"/>
        <v>Landsbygdsregioner</v>
      </c>
    </row>
    <row r="21" spans="1:31" x14ac:dyDescent="0.2">
      <c r="A21" s="1">
        <v>18</v>
      </c>
      <c r="B21" s="1" t="s">
        <v>374</v>
      </c>
      <c r="C21" s="20">
        <v>2</v>
      </c>
      <c r="D21" s="20" t="s">
        <v>364</v>
      </c>
      <c r="E21" s="20">
        <v>22</v>
      </c>
      <c r="F21" s="20" t="s">
        <v>363</v>
      </c>
      <c r="G21" s="1">
        <v>187965</v>
      </c>
      <c r="H21" s="1">
        <v>102381</v>
      </c>
      <c r="I21" s="22">
        <f t="shared" si="0"/>
        <v>45.531880935280505</v>
      </c>
      <c r="J21" s="22">
        <f t="shared" si="1"/>
        <v>54.468119064719502</v>
      </c>
      <c r="K21" s="1" t="str">
        <f t="shared" si="2"/>
        <v/>
      </c>
      <c r="L21" s="1">
        <v>0</v>
      </c>
      <c r="M21" s="1">
        <f t="shared" si="3"/>
        <v>0</v>
      </c>
      <c r="N21" s="1" t="str">
        <f t="shared" si="16"/>
        <v/>
      </c>
      <c r="O21" s="1">
        <f t="shared" si="4"/>
        <v>1</v>
      </c>
      <c r="P21" s="1">
        <f t="shared" si="5"/>
        <v>2</v>
      </c>
      <c r="Q21" s="1" t="str">
        <f t="shared" si="7"/>
        <v>Blandade regioner</v>
      </c>
      <c r="S21" s="1" t="str">
        <f t="shared" si="8"/>
        <v/>
      </c>
      <c r="V21" s="1">
        <v>8828</v>
      </c>
      <c r="W21" s="22">
        <f t="shared" si="9"/>
        <v>4.6966190514191473</v>
      </c>
      <c r="X21" s="1" t="str">
        <f t="shared" si="10"/>
        <v/>
      </c>
      <c r="Y21" s="22">
        <v>60.097696000453993</v>
      </c>
      <c r="Z21" s="1" t="str">
        <f t="shared" si="11"/>
        <v/>
      </c>
      <c r="AA21" s="21" t="str">
        <f t="shared" si="6"/>
        <v/>
      </c>
      <c r="AB21" s="1">
        <f t="shared" si="12"/>
        <v>22</v>
      </c>
      <c r="AC21" s="1" t="str">
        <f t="shared" si="13"/>
        <v>Glesa blandade regioner</v>
      </c>
      <c r="AD21" s="1" t="str">
        <f t="shared" si="14"/>
        <v>Täta regioner avlägset belägna</v>
      </c>
      <c r="AE21" s="1" t="str">
        <f t="shared" si="15"/>
        <v>Täta regioner</v>
      </c>
    </row>
    <row r="22" spans="1:31" x14ac:dyDescent="0.2">
      <c r="A22" s="1">
        <v>19</v>
      </c>
      <c r="B22" s="1" t="s">
        <v>375</v>
      </c>
      <c r="C22" s="20">
        <v>2</v>
      </c>
      <c r="D22" s="20" t="s">
        <v>364</v>
      </c>
      <c r="E22" s="20">
        <v>21</v>
      </c>
      <c r="F22" s="20" t="s">
        <v>370</v>
      </c>
      <c r="G22" s="1">
        <v>463432</v>
      </c>
      <c r="H22" s="1">
        <v>305429</v>
      </c>
      <c r="I22" s="22">
        <f t="shared" si="0"/>
        <v>34.094106578742945</v>
      </c>
      <c r="J22" s="22">
        <f t="shared" si="1"/>
        <v>65.905893421257062</v>
      </c>
      <c r="K22" s="1" t="str">
        <f t="shared" si="2"/>
        <v/>
      </c>
      <c r="L22" s="1">
        <v>0</v>
      </c>
      <c r="M22" s="1">
        <f t="shared" si="3"/>
        <v>0</v>
      </c>
      <c r="N22" s="1" t="str">
        <f t="shared" si="16"/>
        <v/>
      </c>
      <c r="O22" s="1">
        <f t="shared" si="4"/>
        <v>1</v>
      </c>
      <c r="P22" s="1">
        <f t="shared" si="5"/>
        <v>2</v>
      </c>
      <c r="Q22" s="1" t="str">
        <f t="shared" si="7"/>
        <v>Blandade regioner</v>
      </c>
      <c r="S22" s="1" t="str">
        <f t="shared" si="8"/>
        <v/>
      </c>
      <c r="V22" s="1">
        <v>457235</v>
      </c>
      <c r="W22" s="22">
        <f t="shared" si="9"/>
        <v>98.662802741286754</v>
      </c>
      <c r="X22" s="1">
        <f t="shared" si="10"/>
        <v>1</v>
      </c>
      <c r="Y22" s="22">
        <v>15.047758571943463</v>
      </c>
      <c r="Z22" s="1" t="str">
        <f t="shared" si="11"/>
        <v/>
      </c>
      <c r="AA22" s="21" t="str">
        <f t="shared" si="6"/>
        <v/>
      </c>
      <c r="AB22" s="1">
        <f t="shared" si="12"/>
        <v>21</v>
      </c>
      <c r="AC22" s="1" t="str">
        <f t="shared" si="13"/>
        <v>Täta blandade regioner</v>
      </c>
      <c r="AD22" s="1" t="str">
        <f t="shared" si="14"/>
        <v>Täta regioner nära en större stad</v>
      </c>
      <c r="AE22" s="1" t="str">
        <f t="shared" si="15"/>
        <v>Täta regioner</v>
      </c>
    </row>
    <row r="23" spans="1:31" x14ac:dyDescent="0.2">
      <c r="A23" s="1">
        <v>20</v>
      </c>
      <c r="B23" s="1" t="s">
        <v>141</v>
      </c>
      <c r="C23" s="20">
        <v>1</v>
      </c>
      <c r="D23" s="20" t="s">
        <v>361</v>
      </c>
      <c r="E23" s="20">
        <v>12</v>
      </c>
      <c r="F23" s="20" t="s">
        <v>360</v>
      </c>
      <c r="G23" s="1">
        <v>60124</v>
      </c>
      <c r="H23" s="1">
        <v>24443</v>
      </c>
      <c r="I23" s="22">
        <f t="shared" si="0"/>
        <v>59.345685583128201</v>
      </c>
      <c r="J23" s="22">
        <f t="shared" si="1"/>
        <v>40.654314416871799</v>
      </c>
      <c r="K23" s="1">
        <f t="shared" si="2"/>
        <v>1</v>
      </c>
      <c r="L23" s="1">
        <v>0</v>
      </c>
      <c r="M23" s="1">
        <f t="shared" si="3"/>
        <v>0</v>
      </c>
      <c r="N23" s="1" t="str">
        <f t="shared" si="16"/>
        <v/>
      </c>
      <c r="O23" s="1" t="str">
        <f t="shared" si="4"/>
        <v/>
      </c>
      <c r="P23" s="1">
        <f t="shared" si="5"/>
        <v>1</v>
      </c>
      <c r="Q23" s="1" t="str">
        <f t="shared" si="7"/>
        <v>Landsbygdsregioner</v>
      </c>
      <c r="S23" s="1" t="str">
        <f t="shared" si="8"/>
        <v/>
      </c>
      <c r="V23" s="1">
        <v>0</v>
      </c>
      <c r="W23" s="22">
        <f t="shared" si="9"/>
        <v>0</v>
      </c>
      <c r="X23" s="1" t="str">
        <f t="shared" si="10"/>
        <v/>
      </c>
      <c r="Y23" s="22">
        <v>0</v>
      </c>
      <c r="Z23" s="1" t="str">
        <f t="shared" si="11"/>
        <v/>
      </c>
      <c r="AA23" s="21" t="str">
        <f t="shared" si="6"/>
        <v/>
      </c>
      <c r="AB23" s="1">
        <f t="shared" si="12"/>
        <v>12</v>
      </c>
      <c r="AC23" s="1" t="str">
        <f t="shared" si="13"/>
        <v>Glesa landsbygdsregioner</v>
      </c>
      <c r="AD23" s="1" t="str">
        <f t="shared" si="14"/>
        <v>Landsbygdsregioner avlägset belägna</v>
      </c>
      <c r="AE23" s="1" t="str">
        <f t="shared" si="15"/>
        <v>Landsbygdsregioner</v>
      </c>
    </row>
    <row r="24" spans="1:31" x14ac:dyDescent="0.2">
      <c r="A24" s="1">
        <v>21</v>
      </c>
      <c r="B24" s="1" t="s">
        <v>376</v>
      </c>
      <c r="C24" s="20">
        <v>2</v>
      </c>
      <c r="D24" s="20" t="s">
        <v>364</v>
      </c>
      <c r="E24" s="20">
        <v>21</v>
      </c>
      <c r="F24" s="20" t="s">
        <v>370</v>
      </c>
      <c r="G24" s="1">
        <v>69066</v>
      </c>
      <c r="H24" s="1">
        <v>48917</v>
      </c>
      <c r="I24" s="22">
        <f t="shared" si="0"/>
        <v>29.173544146179015</v>
      </c>
      <c r="J24" s="22">
        <f t="shared" si="1"/>
        <v>70.826455853820974</v>
      </c>
      <c r="K24" s="1" t="str">
        <f t="shared" si="2"/>
        <v/>
      </c>
      <c r="L24" s="1">
        <v>0</v>
      </c>
      <c r="M24" s="1">
        <f t="shared" si="3"/>
        <v>0</v>
      </c>
      <c r="N24" s="1" t="str">
        <f t="shared" si="16"/>
        <v/>
      </c>
      <c r="O24" s="1">
        <f t="shared" si="4"/>
        <v>1</v>
      </c>
      <c r="P24" s="1">
        <f t="shared" si="5"/>
        <v>2</v>
      </c>
      <c r="Q24" s="1" t="str">
        <f t="shared" si="7"/>
        <v>Blandade regioner</v>
      </c>
      <c r="S24" s="1" t="str">
        <f t="shared" si="8"/>
        <v/>
      </c>
      <c r="V24" s="1">
        <v>61402</v>
      </c>
      <c r="W24" s="22">
        <f t="shared" si="9"/>
        <v>88.903367793125426</v>
      </c>
      <c r="X24" s="1">
        <f t="shared" si="10"/>
        <v>1</v>
      </c>
      <c r="Y24" s="22">
        <v>39.986097194872393</v>
      </c>
      <c r="Z24" s="1" t="str">
        <f t="shared" si="11"/>
        <v/>
      </c>
      <c r="AA24" s="21" t="str">
        <f t="shared" si="6"/>
        <v/>
      </c>
      <c r="AB24" s="1">
        <f t="shared" si="12"/>
        <v>21</v>
      </c>
      <c r="AC24" s="1" t="str">
        <f t="shared" si="13"/>
        <v>Täta blandade regioner</v>
      </c>
      <c r="AD24" s="1" t="str">
        <f t="shared" si="14"/>
        <v>Täta regioner nära en större stad</v>
      </c>
      <c r="AE24" s="1" t="str">
        <f t="shared" si="15"/>
        <v>Täta regioner</v>
      </c>
    </row>
    <row r="25" spans="1:31" x14ac:dyDescent="0.2">
      <c r="A25" s="1">
        <v>22</v>
      </c>
      <c r="B25" s="1" t="s">
        <v>90</v>
      </c>
      <c r="C25" s="20">
        <v>2</v>
      </c>
      <c r="D25" s="20" t="s">
        <v>364</v>
      </c>
      <c r="E25" s="20">
        <v>21</v>
      </c>
      <c r="F25" s="20" t="s">
        <v>370</v>
      </c>
      <c r="G25" s="1">
        <v>150884</v>
      </c>
      <c r="H25" s="1">
        <v>105986</v>
      </c>
      <c r="I25" s="22">
        <f t="shared" si="0"/>
        <v>29.756634235571699</v>
      </c>
      <c r="J25" s="22">
        <f t="shared" si="1"/>
        <v>70.243365764428304</v>
      </c>
      <c r="K25" s="1" t="str">
        <f t="shared" si="2"/>
        <v/>
      </c>
      <c r="L25" s="1">
        <v>0</v>
      </c>
      <c r="M25" s="1">
        <f t="shared" si="3"/>
        <v>0</v>
      </c>
      <c r="N25" s="1" t="str">
        <f t="shared" si="16"/>
        <v/>
      </c>
      <c r="O25" s="1">
        <f t="shared" si="4"/>
        <v>1</v>
      </c>
      <c r="P25" s="1">
        <f t="shared" si="5"/>
        <v>2</v>
      </c>
      <c r="Q25" s="1" t="str">
        <f t="shared" si="7"/>
        <v>Blandade regioner</v>
      </c>
      <c r="S25" s="1" t="str">
        <f t="shared" si="8"/>
        <v/>
      </c>
      <c r="V25" s="1">
        <v>144746</v>
      </c>
      <c r="W25" s="22">
        <f t="shared" si="9"/>
        <v>95.931974231860238</v>
      </c>
      <c r="X25" s="1">
        <f t="shared" si="10"/>
        <v>1</v>
      </c>
      <c r="Y25" s="22">
        <v>15.724086494702332</v>
      </c>
      <c r="Z25" s="1" t="str">
        <f t="shared" si="11"/>
        <v/>
      </c>
      <c r="AA25" s="21" t="str">
        <f t="shared" si="6"/>
        <v/>
      </c>
      <c r="AB25" s="1">
        <f t="shared" si="12"/>
        <v>21</v>
      </c>
      <c r="AC25" s="1" t="str">
        <f t="shared" si="13"/>
        <v>Täta blandade regioner</v>
      </c>
      <c r="AD25" s="1" t="str">
        <f t="shared" si="14"/>
        <v>Täta regioner nära en större stad</v>
      </c>
      <c r="AE25" s="1" t="str">
        <f t="shared" si="15"/>
        <v>Täta regioner</v>
      </c>
    </row>
    <row r="26" spans="1:31" x14ac:dyDescent="0.2">
      <c r="A26" s="34">
        <v>23</v>
      </c>
      <c r="B26" s="34" t="s">
        <v>64</v>
      </c>
      <c r="C26" s="20">
        <v>3</v>
      </c>
      <c r="D26" s="20" t="s">
        <v>358</v>
      </c>
      <c r="E26" s="20">
        <v>30</v>
      </c>
      <c r="F26" s="20" t="s">
        <v>358</v>
      </c>
      <c r="G26" s="1">
        <v>2850324</v>
      </c>
      <c r="H26" s="1">
        <v>2489989</v>
      </c>
      <c r="I26" s="22">
        <f t="shared" si="0"/>
        <v>12.641896149350037</v>
      </c>
      <c r="J26" s="22">
        <f t="shared" si="1"/>
        <v>87.358103850649954</v>
      </c>
      <c r="K26" s="1" t="str">
        <f t="shared" si="2"/>
        <v/>
      </c>
      <c r="L26" s="1">
        <f>IF(J26&gt;=75,1,"")</f>
        <v>1</v>
      </c>
      <c r="M26" s="1">
        <f t="shared" si="3"/>
        <v>1</v>
      </c>
      <c r="N26" s="1">
        <f t="shared" si="16"/>
        <v>1</v>
      </c>
      <c r="O26" s="1" t="str">
        <f t="shared" si="4"/>
        <v/>
      </c>
      <c r="P26" s="1">
        <f t="shared" si="5"/>
        <v>3</v>
      </c>
      <c r="Q26" s="1" t="str">
        <f t="shared" si="7"/>
        <v>Storstadsregioner</v>
      </c>
      <c r="S26" s="1" t="str">
        <f t="shared" si="8"/>
        <v/>
      </c>
      <c r="V26" s="1">
        <v>2808489</v>
      </c>
      <c r="W26" s="22">
        <f t="shared" si="9"/>
        <v>98.532272120643128</v>
      </c>
      <c r="X26" s="1" t="str">
        <f t="shared" si="10"/>
        <v/>
      </c>
      <c r="Y26" s="22">
        <v>10.557513395129929</v>
      </c>
      <c r="Z26" s="1" t="str">
        <f t="shared" si="11"/>
        <v/>
      </c>
      <c r="AA26" s="21" t="str">
        <f t="shared" si="6"/>
        <v/>
      </c>
      <c r="AB26" s="1">
        <f t="shared" si="12"/>
        <v>30</v>
      </c>
      <c r="AC26" s="1" t="str">
        <f t="shared" si="13"/>
        <v>Storstadsregioner</v>
      </c>
      <c r="AD26" s="1" t="str">
        <f t="shared" si="14"/>
        <v>Storstadsregioner</v>
      </c>
      <c r="AE26" s="1" t="str">
        <f t="shared" si="15"/>
        <v>Storstadsregioner</v>
      </c>
    </row>
    <row r="27" spans="1:31" x14ac:dyDescent="0.2">
      <c r="A27" s="1">
        <v>24</v>
      </c>
      <c r="B27" s="1" t="s">
        <v>268</v>
      </c>
      <c r="C27" s="20">
        <v>2</v>
      </c>
      <c r="D27" s="20" t="s">
        <v>364</v>
      </c>
      <c r="E27" s="20">
        <v>21</v>
      </c>
      <c r="F27" s="20" t="s">
        <v>370</v>
      </c>
      <c r="G27" s="1">
        <v>277141</v>
      </c>
      <c r="H27" s="1">
        <v>198949</v>
      </c>
      <c r="I27" s="22">
        <f t="shared" si="0"/>
        <v>28.213797308951037</v>
      </c>
      <c r="J27" s="22">
        <f t="shared" si="1"/>
        <v>71.786202691048956</v>
      </c>
      <c r="K27" s="1" t="str">
        <f t="shared" si="2"/>
        <v/>
      </c>
      <c r="L27" s="1">
        <v>0</v>
      </c>
      <c r="M27" s="1">
        <f t="shared" si="3"/>
        <v>0</v>
      </c>
      <c r="N27" s="1" t="str">
        <f t="shared" si="16"/>
        <v/>
      </c>
      <c r="O27" s="1">
        <f t="shared" si="4"/>
        <v>1</v>
      </c>
      <c r="P27" s="1">
        <f t="shared" si="5"/>
        <v>2</v>
      </c>
      <c r="Q27" s="1" t="str">
        <f t="shared" si="7"/>
        <v>Blandade regioner</v>
      </c>
      <c r="S27" s="1" t="str">
        <f t="shared" si="8"/>
        <v/>
      </c>
      <c r="V27" s="1">
        <v>261100</v>
      </c>
      <c r="W27" s="22">
        <f t="shared" si="9"/>
        <v>94.211971523520518</v>
      </c>
      <c r="X27" s="1">
        <f t="shared" si="10"/>
        <v>1</v>
      </c>
      <c r="Y27" s="22">
        <v>16.291846689350667</v>
      </c>
      <c r="Z27" s="1" t="str">
        <f t="shared" si="11"/>
        <v/>
      </c>
      <c r="AA27" s="21" t="str">
        <f t="shared" si="6"/>
        <v/>
      </c>
      <c r="AB27" s="1">
        <f t="shared" si="12"/>
        <v>21</v>
      </c>
      <c r="AC27" s="1" t="str">
        <f t="shared" si="13"/>
        <v>Täta blandade regioner</v>
      </c>
      <c r="AD27" s="1" t="str">
        <f t="shared" si="14"/>
        <v>Täta regioner nära en större stad</v>
      </c>
      <c r="AE27" s="1" t="str">
        <f t="shared" si="15"/>
        <v>Täta regioner</v>
      </c>
    </row>
    <row r="28" spans="1:31" x14ac:dyDescent="0.2">
      <c r="A28" s="1">
        <v>25</v>
      </c>
      <c r="B28" s="1" t="s">
        <v>257</v>
      </c>
      <c r="C28" s="20">
        <v>2</v>
      </c>
      <c r="D28" s="20" t="s">
        <v>364</v>
      </c>
      <c r="E28" s="20">
        <v>21</v>
      </c>
      <c r="F28" s="20" t="s">
        <v>370</v>
      </c>
      <c r="G28" s="1">
        <v>265749</v>
      </c>
      <c r="H28" s="1">
        <v>159567</v>
      </c>
      <c r="I28" s="22">
        <f t="shared" si="0"/>
        <v>39.955747716830544</v>
      </c>
      <c r="J28" s="22">
        <f t="shared" si="1"/>
        <v>60.044252283169456</v>
      </c>
      <c r="K28" s="1" t="str">
        <f t="shared" si="2"/>
        <v/>
      </c>
      <c r="L28" s="1">
        <v>0</v>
      </c>
      <c r="M28" s="1">
        <f t="shared" si="3"/>
        <v>0</v>
      </c>
      <c r="N28" s="1" t="str">
        <f t="shared" si="16"/>
        <v/>
      </c>
      <c r="O28" s="1">
        <f t="shared" si="4"/>
        <v>1</v>
      </c>
      <c r="P28" s="1">
        <f t="shared" si="5"/>
        <v>2</v>
      </c>
      <c r="Q28" s="1" t="str">
        <f t="shared" si="7"/>
        <v>Blandade regioner</v>
      </c>
      <c r="S28" s="1" t="str">
        <f t="shared" si="8"/>
        <v/>
      </c>
      <c r="V28" s="1">
        <v>251424</v>
      </c>
      <c r="W28" s="22">
        <f t="shared" si="9"/>
        <v>94.609575200659265</v>
      </c>
      <c r="X28" s="1">
        <f t="shared" si="10"/>
        <v>1</v>
      </c>
      <c r="Y28" s="22">
        <v>16.081516456004223</v>
      </c>
      <c r="Z28" s="1" t="str">
        <f t="shared" si="11"/>
        <v/>
      </c>
      <c r="AA28" s="21" t="str">
        <f t="shared" si="6"/>
        <v/>
      </c>
      <c r="AB28" s="1">
        <f t="shared" si="12"/>
        <v>21</v>
      </c>
      <c r="AC28" s="1" t="str">
        <f t="shared" si="13"/>
        <v>Täta blandade regioner</v>
      </c>
      <c r="AD28" s="1" t="str">
        <f t="shared" si="14"/>
        <v>Täta regioner nära en större stad</v>
      </c>
      <c r="AE28" s="1" t="str">
        <f t="shared" si="15"/>
        <v>Täta regioner</v>
      </c>
    </row>
    <row r="29" spans="1:31" x14ac:dyDescent="0.2">
      <c r="A29" s="1">
        <v>26</v>
      </c>
      <c r="B29" s="1" t="s">
        <v>260</v>
      </c>
      <c r="C29" s="20">
        <v>2</v>
      </c>
      <c r="D29" s="20" t="s">
        <v>364</v>
      </c>
      <c r="E29" s="20">
        <v>21</v>
      </c>
      <c r="F29" s="20" t="s">
        <v>370</v>
      </c>
      <c r="G29" s="1">
        <v>39894</v>
      </c>
      <c r="H29" s="1">
        <v>32490</v>
      </c>
      <c r="I29" s="22">
        <f t="shared" si="0"/>
        <v>18.559181831854417</v>
      </c>
      <c r="J29" s="22">
        <f t="shared" si="1"/>
        <v>81.440818168145597</v>
      </c>
      <c r="K29" s="1" t="str">
        <f t="shared" si="2"/>
        <v/>
      </c>
      <c r="L29" s="1">
        <f>IF(J29&gt;=75,1,"")</f>
        <v>1</v>
      </c>
      <c r="M29" s="1">
        <f t="shared" si="3"/>
        <v>0</v>
      </c>
      <c r="N29" s="1" t="str">
        <f t="shared" si="16"/>
        <v/>
      </c>
      <c r="O29" s="1">
        <f t="shared" si="4"/>
        <v>1</v>
      </c>
      <c r="P29" s="1">
        <f t="shared" si="5"/>
        <v>2</v>
      </c>
      <c r="Q29" s="1" t="str">
        <f t="shared" si="7"/>
        <v>Blandade regioner</v>
      </c>
      <c r="S29" s="1" t="str">
        <f t="shared" si="8"/>
        <v/>
      </c>
      <c r="V29" s="1">
        <v>38951</v>
      </c>
      <c r="W29" s="22">
        <f t="shared" si="9"/>
        <v>97.636236025467497</v>
      </c>
      <c r="X29" s="1">
        <f t="shared" si="10"/>
        <v>1</v>
      </c>
      <c r="Y29" s="22">
        <v>33.882642335522469</v>
      </c>
      <c r="Z29" s="1" t="str">
        <f t="shared" si="11"/>
        <v/>
      </c>
      <c r="AA29" s="21" t="str">
        <f t="shared" si="6"/>
        <v/>
      </c>
      <c r="AB29" s="1">
        <f t="shared" si="12"/>
        <v>21</v>
      </c>
      <c r="AC29" s="1" t="str">
        <f t="shared" si="13"/>
        <v>Täta blandade regioner</v>
      </c>
      <c r="AD29" s="1" t="str">
        <f t="shared" si="14"/>
        <v>Täta regioner nära en större stad</v>
      </c>
      <c r="AE29" s="1" t="str">
        <f t="shared" si="15"/>
        <v>Täta regioner</v>
      </c>
    </row>
    <row r="30" spans="1:31" x14ac:dyDescent="0.2">
      <c r="A30" s="1">
        <v>27</v>
      </c>
      <c r="B30" s="1" t="s">
        <v>245</v>
      </c>
      <c r="C30" s="20">
        <v>2</v>
      </c>
      <c r="D30" s="20" t="s">
        <v>364</v>
      </c>
      <c r="E30" s="20">
        <v>21</v>
      </c>
      <c r="F30" s="20" t="s">
        <v>370</v>
      </c>
      <c r="G30" s="1">
        <v>265231</v>
      </c>
      <c r="H30" s="1">
        <v>154484</v>
      </c>
      <c r="I30" s="22">
        <f t="shared" si="0"/>
        <v>41.754923067062293</v>
      </c>
      <c r="J30" s="22">
        <f t="shared" si="1"/>
        <v>58.2450769329377</v>
      </c>
      <c r="K30" s="1" t="str">
        <f t="shared" si="2"/>
        <v/>
      </c>
      <c r="L30" s="1">
        <v>0</v>
      </c>
      <c r="M30" s="1">
        <f t="shared" si="3"/>
        <v>0</v>
      </c>
      <c r="N30" s="1" t="str">
        <f t="shared" si="16"/>
        <v/>
      </c>
      <c r="O30" s="1">
        <f t="shared" si="4"/>
        <v>1</v>
      </c>
      <c r="P30" s="1">
        <f t="shared" si="5"/>
        <v>2</v>
      </c>
      <c r="Q30" s="1" t="str">
        <f t="shared" si="7"/>
        <v>Blandade regioner</v>
      </c>
      <c r="S30" s="1" t="str">
        <f t="shared" si="8"/>
        <v/>
      </c>
      <c r="V30" s="1">
        <v>194634</v>
      </c>
      <c r="W30" s="22">
        <f t="shared" si="9"/>
        <v>73.38282478292507</v>
      </c>
      <c r="X30" s="1">
        <f t="shared" si="10"/>
        <v>1</v>
      </c>
      <c r="Y30" s="22">
        <v>26.655621578415552</v>
      </c>
      <c r="Z30" s="1" t="str">
        <f t="shared" si="11"/>
        <v/>
      </c>
      <c r="AA30" s="21" t="str">
        <f t="shared" si="6"/>
        <v/>
      </c>
      <c r="AB30" s="1">
        <f t="shared" si="12"/>
        <v>21</v>
      </c>
      <c r="AC30" s="1" t="str">
        <f t="shared" si="13"/>
        <v>Täta blandade regioner</v>
      </c>
      <c r="AD30" s="1" t="str">
        <f t="shared" si="14"/>
        <v>Täta regioner nära en större stad</v>
      </c>
      <c r="AE30" s="1" t="str">
        <f t="shared" si="15"/>
        <v>Täta regioner</v>
      </c>
    </row>
    <row r="31" spans="1:31" x14ac:dyDescent="0.2">
      <c r="A31" s="1">
        <v>28</v>
      </c>
      <c r="B31" s="1" t="s">
        <v>377</v>
      </c>
      <c r="C31" s="20">
        <v>1</v>
      </c>
      <c r="D31" s="20" t="s">
        <v>361</v>
      </c>
      <c r="E31" s="20">
        <v>12</v>
      </c>
      <c r="F31" s="20" t="s">
        <v>360</v>
      </c>
      <c r="G31" s="1">
        <v>59054</v>
      </c>
      <c r="H31" s="1">
        <v>6887</v>
      </c>
      <c r="I31" s="22">
        <f t="shared" si="0"/>
        <v>88.337792528871887</v>
      </c>
      <c r="J31" s="22">
        <f t="shared" si="1"/>
        <v>11.66220747112812</v>
      </c>
      <c r="K31" s="1">
        <f t="shared" si="2"/>
        <v>1</v>
      </c>
      <c r="L31" s="1">
        <v>0</v>
      </c>
      <c r="M31" s="1">
        <f t="shared" si="3"/>
        <v>0</v>
      </c>
      <c r="N31" s="1" t="str">
        <f t="shared" si="16"/>
        <v/>
      </c>
      <c r="O31" s="1" t="str">
        <f t="shared" si="4"/>
        <v/>
      </c>
      <c r="P31" s="1">
        <f t="shared" si="5"/>
        <v>1</v>
      </c>
      <c r="Q31" s="1" t="str">
        <f t="shared" si="7"/>
        <v>Landsbygdsregioner</v>
      </c>
      <c r="S31" s="1" t="str">
        <f t="shared" si="8"/>
        <v/>
      </c>
      <c r="V31" s="1">
        <v>40</v>
      </c>
      <c r="W31" s="22">
        <f t="shared" si="9"/>
        <v>6.7734615775392013E-2</v>
      </c>
      <c r="X31" s="1" t="str">
        <f t="shared" si="10"/>
        <v/>
      </c>
      <c r="Y31" s="22">
        <v>70.637461607949419</v>
      </c>
      <c r="Z31" s="1" t="str">
        <f t="shared" si="11"/>
        <v/>
      </c>
      <c r="AA31" s="21" t="str">
        <f t="shared" si="6"/>
        <v/>
      </c>
      <c r="AB31" s="1">
        <f t="shared" si="12"/>
        <v>12</v>
      </c>
      <c r="AC31" s="1" t="str">
        <f t="shared" si="13"/>
        <v>Glesa landsbygdsregioner</v>
      </c>
      <c r="AD31" s="1" t="str">
        <f t="shared" si="14"/>
        <v>Landsbygdsregioner avlägset belägna</v>
      </c>
      <c r="AE31" s="1" t="str">
        <f t="shared" si="15"/>
        <v>Landsbygdsregioner</v>
      </c>
    </row>
    <row r="32" spans="1:31" x14ac:dyDescent="0.2">
      <c r="A32" s="1">
        <v>29</v>
      </c>
      <c r="B32" s="1" t="s">
        <v>237</v>
      </c>
      <c r="C32" s="20">
        <v>1</v>
      </c>
      <c r="D32" s="20" t="s">
        <v>361</v>
      </c>
      <c r="E32" s="20">
        <v>12</v>
      </c>
      <c r="F32" s="20" t="s">
        <v>360</v>
      </c>
      <c r="G32" s="1">
        <v>11549</v>
      </c>
      <c r="I32" s="22">
        <f t="shared" si="0"/>
        <v>100</v>
      </c>
      <c r="J32" s="22">
        <f t="shared" si="1"/>
        <v>0</v>
      </c>
      <c r="K32" s="1">
        <f t="shared" si="2"/>
        <v>1</v>
      </c>
      <c r="L32" s="1">
        <v>0</v>
      </c>
      <c r="M32" s="1">
        <f t="shared" si="3"/>
        <v>0</v>
      </c>
      <c r="N32" s="1" t="str">
        <f t="shared" si="16"/>
        <v/>
      </c>
      <c r="O32" s="1" t="str">
        <f t="shared" si="4"/>
        <v/>
      </c>
      <c r="P32" s="1">
        <f t="shared" si="5"/>
        <v>1</v>
      </c>
      <c r="Q32" s="1" t="str">
        <f t="shared" si="7"/>
        <v>Landsbygdsregioner</v>
      </c>
      <c r="S32" s="1" t="str">
        <f t="shared" si="8"/>
        <v/>
      </c>
      <c r="V32" s="1">
        <v>0</v>
      </c>
      <c r="W32" s="22">
        <f t="shared" si="9"/>
        <v>0</v>
      </c>
      <c r="X32" s="1" t="str">
        <f t="shared" si="10"/>
        <v/>
      </c>
      <c r="Y32" s="22">
        <v>84.407918434496494</v>
      </c>
      <c r="Z32" s="1">
        <f t="shared" si="11"/>
        <v>1</v>
      </c>
      <c r="AA32" s="21" t="str">
        <f t="shared" si="6"/>
        <v/>
      </c>
      <c r="AB32" s="1">
        <f t="shared" si="12"/>
        <v>12</v>
      </c>
      <c r="AC32" s="1" t="str">
        <f t="shared" si="13"/>
        <v>Glesa landsbygdsregioner</v>
      </c>
      <c r="AD32" s="1" t="str">
        <f t="shared" si="14"/>
        <v>Landsbygdsregioner avlägset belägna</v>
      </c>
      <c r="AE32" s="1" t="str">
        <f t="shared" si="15"/>
        <v>Landsbygdsregioner</v>
      </c>
    </row>
    <row r="33" spans="1:31" x14ac:dyDescent="0.2">
      <c r="A33" s="1">
        <v>30</v>
      </c>
      <c r="B33" s="1" t="s">
        <v>274</v>
      </c>
      <c r="C33" s="20">
        <v>1</v>
      </c>
      <c r="D33" s="20" t="s">
        <v>361</v>
      </c>
      <c r="E33" s="20">
        <v>13</v>
      </c>
      <c r="F33" s="20" t="s">
        <v>378</v>
      </c>
      <c r="G33" s="1">
        <v>10177</v>
      </c>
      <c r="I33" s="22">
        <f t="shared" si="0"/>
        <v>100</v>
      </c>
      <c r="J33" s="22">
        <f t="shared" si="1"/>
        <v>0</v>
      </c>
      <c r="K33" s="1">
        <f t="shared" si="2"/>
        <v>1</v>
      </c>
      <c r="L33" s="1">
        <v>0</v>
      </c>
      <c r="M33" s="1">
        <f t="shared" si="3"/>
        <v>0</v>
      </c>
      <c r="N33" s="1" t="str">
        <f t="shared" si="16"/>
        <v/>
      </c>
      <c r="O33" s="1" t="str">
        <f t="shared" si="4"/>
        <v/>
      </c>
      <c r="P33" s="1">
        <f t="shared" si="5"/>
        <v>1</v>
      </c>
      <c r="Q33" s="1" t="str">
        <f t="shared" si="7"/>
        <v>Landsbygdsregioner</v>
      </c>
      <c r="S33" s="1" t="str">
        <f t="shared" si="8"/>
        <v/>
      </c>
      <c r="V33" s="1">
        <v>0</v>
      </c>
      <c r="W33" s="22">
        <f t="shared" si="9"/>
        <v>0</v>
      </c>
      <c r="X33" s="1" t="str">
        <f t="shared" si="10"/>
        <v/>
      </c>
      <c r="Y33" s="22">
        <v>112.61028954177722</v>
      </c>
      <c r="Z33" s="1">
        <f t="shared" si="11"/>
        <v>1</v>
      </c>
      <c r="AA33" s="21">
        <f t="shared" si="6"/>
        <v>1</v>
      </c>
      <c r="AB33" s="1">
        <f t="shared" si="12"/>
        <v>13</v>
      </c>
      <c r="AC33" s="1" t="str">
        <f t="shared" si="13"/>
        <v>Mycket glesa landsbygdsregioner</v>
      </c>
      <c r="AD33" s="1" t="str">
        <f t="shared" si="14"/>
        <v>Landsbygdsregioner mycket avlägset belägna</v>
      </c>
      <c r="AE33" s="1" t="str">
        <f t="shared" si="15"/>
        <v>Landsbygdsregioner</v>
      </c>
    </row>
    <row r="34" spans="1:31" x14ac:dyDescent="0.2">
      <c r="A34" s="1">
        <v>31</v>
      </c>
      <c r="B34" s="1" t="s">
        <v>273</v>
      </c>
      <c r="C34" s="20">
        <v>1</v>
      </c>
      <c r="D34" s="20" t="s">
        <v>361</v>
      </c>
      <c r="E34" s="20">
        <v>12</v>
      </c>
      <c r="F34" s="20" t="s">
        <v>360</v>
      </c>
      <c r="G34" s="1">
        <v>6801</v>
      </c>
      <c r="I34" s="22">
        <f t="shared" si="0"/>
        <v>100</v>
      </c>
      <c r="J34" s="22">
        <f t="shared" si="1"/>
        <v>0</v>
      </c>
      <c r="K34" s="1">
        <f t="shared" si="2"/>
        <v>1</v>
      </c>
      <c r="L34" s="1">
        <v>0</v>
      </c>
      <c r="M34" s="1">
        <f t="shared" si="3"/>
        <v>0</v>
      </c>
      <c r="N34" s="1" t="str">
        <f t="shared" si="16"/>
        <v/>
      </c>
      <c r="O34" s="1" t="str">
        <f t="shared" si="4"/>
        <v/>
      </c>
      <c r="P34" s="1">
        <f t="shared" si="5"/>
        <v>1</v>
      </c>
      <c r="Q34" s="1" t="str">
        <f t="shared" si="7"/>
        <v>Landsbygdsregioner</v>
      </c>
      <c r="S34" s="1" t="str">
        <f t="shared" si="8"/>
        <v/>
      </c>
      <c r="V34" s="1">
        <v>9</v>
      </c>
      <c r="W34" s="22">
        <f t="shared" si="9"/>
        <v>0.13233348037053375</v>
      </c>
      <c r="X34" s="1" t="str">
        <f t="shared" si="10"/>
        <v/>
      </c>
      <c r="Y34" s="22">
        <v>65.188724697348434</v>
      </c>
      <c r="Z34" s="1">
        <f t="shared" si="11"/>
        <v>1</v>
      </c>
      <c r="AA34" s="21" t="str">
        <f t="shared" si="6"/>
        <v/>
      </c>
      <c r="AB34" s="1">
        <f t="shared" si="12"/>
        <v>12</v>
      </c>
      <c r="AC34" s="1" t="str">
        <f t="shared" si="13"/>
        <v>Glesa landsbygdsregioner</v>
      </c>
      <c r="AD34" s="1" t="str">
        <f t="shared" si="14"/>
        <v>Landsbygdsregioner avlägset belägna</v>
      </c>
      <c r="AE34" s="1" t="str">
        <f t="shared" si="15"/>
        <v>Landsbygdsregioner</v>
      </c>
    </row>
    <row r="35" spans="1:31" x14ac:dyDescent="0.2">
      <c r="A35" s="1">
        <v>32</v>
      </c>
      <c r="B35" s="1" t="s">
        <v>289</v>
      </c>
      <c r="C35" s="20">
        <v>2</v>
      </c>
      <c r="D35" s="20" t="s">
        <v>364</v>
      </c>
      <c r="E35" s="20">
        <v>21</v>
      </c>
      <c r="F35" s="20" t="s">
        <v>370</v>
      </c>
      <c r="G35" s="1">
        <v>37458</v>
      </c>
      <c r="H35" s="1">
        <v>14860</v>
      </c>
      <c r="I35" s="22">
        <f t="shared" si="0"/>
        <v>60.328901703240966</v>
      </c>
      <c r="J35" s="22">
        <f t="shared" si="1"/>
        <v>39.671098296759041</v>
      </c>
      <c r="K35" s="1">
        <f t="shared" si="2"/>
        <v>1</v>
      </c>
      <c r="L35" s="1">
        <v>0</v>
      </c>
      <c r="M35" s="1">
        <f t="shared" si="3"/>
        <v>0</v>
      </c>
      <c r="N35" s="1" t="str">
        <f t="shared" si="16"/>
        <v/>
      </c>
      <c r="O35" s="1" t="str">
        <f t="shared" si="4"/>
        <v/>
      </c>
      <c r="P35" s="1">
        <f t="shared" si="5"/>
        <v>1</v>
      </c>
      <c r="Q35" s="1" t="str">
        <f t="shared" si="7"/>
        <v>Landsbygdsregioner</v>
      </c>
      <c r="S35" s="1">
        <f t="shared" si="8"/>
        <v>1</v>
      </c>
      <c r="V35" s="1">
        <v>31012</v>
      </c>
      <c r="W35" s="22">
        <f t="shared" si="9"/>
        <v>82.791393026856738</v>
      </c>
      <c r="X35" s="1">
        <f t="shared" si="10"/>
        <v>1</v>
      </c>
      <c r="Y35" s="22">
        <v>37.642686475519248</v>
      </c>
      <c r="Z35" s="1" t="str">
        <f t="shared" si="11"/>
        <v/>
      </c>
      <c r="AA35" s="21" t="str">
        <f t="shared" si="6"/>
        <v/>
      </c>
      <c r="AB35" s="1">
        <f t="shared" si="12"/>
        <v>11</v>
      </c>
      <c r="AC35" s="1" t="str">
        <f t="shared" si="13"/>
        <v>Tätortsnära landsbygdsregioner</v>
      </c>
      <c r="AD35" s="1" t="str">
        <f t="shared" si="14"/>
        <v>Landsbygdsregioner nära en större stad</v>
      </c>
      <c r="AE35" s="1" t="str">
        <f t="shared" si="15"/>
        <v>Landsbygdsregioner</v>
      </c>
    </row>
    <row r="36" spans="1:31" x14ac:dyDescent="0.2">
      <c r="A36" s="1">
        <v>33</v>
      </c>
      <c r="B36" s="1" t="s">
        <v>380</v>
      </c>
      <c r="C36" s="20">
        <v>2</v>
      </c>
      <c r="D36" s="20" t="s">
        <v>364</v>
      </c>
      <c r="E36" s="20">
        <v>21</v>
      </c>
      <c r="F36" s="20" t="s">
        <v>370</v>
      </c>
      <c r="G36" s="1">
        <v>38529</v>
      </c>
      <c r="H36" s="1">
        <v>17759</v>
      </c>
      <c r="I36" s="22">
        <f t="shared" si="0"/>
        <v>53.907446339121179</v>
      </c>
      <c r="J36" s="22">
        <f t="shared" si="1"/>
        <v>46.092553660878821</v>
      </c>
      <c r="K36" s="1">
        <f t="shared" si="2"/>
        <v>1</v>
      </c>
      <c r="L36" s="1">
        <v>0</v>
      </c>
      <c r="M36" s="1">
        <f t="shared" si="3"/>
        <v>0</v>
      </c>
      <c r="N36" s="1" t="str">
        <f t="shared" si="16"/>
        <v/>
      </c>
      <c r="O36" s="1" t="str">
        <f t="shared" si="4"/>
        <v/>
      </c>
      <c r="P36" s="1">
        <f t="shared" si="5"/>
        <v>1</v>
      </c>
      <c r="Q36" s="1" t="str">
        <f t="shared" si="7"/>
        <v>Landsbygdsregioner</v>
      </c>
      <c r="S36" s="1">
        <f t="shared" si="8"/>
        <v>1</v>
      </c>
      <c r="V36" s="1">
        <v>29241</v>
      </c>
      <c r="W36" s="22">
        <f t="shared" si="9"/>
        <v>75.893482831114227</v>
      </c>
      <c r="X36" s="1">
        <f t="shared" si="10"/>
        <v>1</v>
      </c>
      <c r="Y36" s="22">
        <v>40.125976969728427</v>
      </c>
      <c r="Z36" s="1" t="str">
        <f t="shared" si="11"/>
        <v/>
      </c>
      <c r="AA36" s="21" t="str">
        <f t="shared" si="6"/>
        <v/>
      </c>
      <c r="AB36" s="1">
        <f t="shared" si="12"/>
        <v>11</v>
      </c>
      <c r="AC36" s="1" t="str">
        <f t="shared" si="13"/>
        <v>Tätortsnära landsbygdsregioner</v>
      </c>
      <c r="AD36" s="1" t="str">
        <f t="shared" si="14"/>
        <v>Landsbygdsregioner nära en större stad</v>
      </c>
      <c r="AE36" s="1" t="str">
        <f t="shared" si="15"/>
        <v>Landsbygdsregioner</v>
      </c>
    </row>
    <row r="37" spans="1:31" x14ac:dyDescent="0.2">
      <c r="A37" s="1">
        <v>34</v>
      </c>
      <c r="B37" s="1" t="s">
        <v>381</v>
      </c>
      <c r="C37" s="20">
        <v>2</v>
      </c>
      <c r="D37" s="20" t="s">
        <v>364</v>
      </c>
      <c r="E37" s="20">
        <v>21</v>
      </c>
      <c r="F37" s="20" t="s">
        <v>370</v>
      </c>
      <c r="G37" s="1">
        <v>160309</v>
      </c>
      <c r="H37" s="1">
        <v>80230</v>
      </c>
      <c r="I37" s="22">
        <f t="shared" si="0"/>
        <v>49.95290345520214</v>
      </c>
      <c r="J37" s="22">
        <f t="shared" si="1"/>
        <v>50.047096544797867</v>
      </c>
      <c r="K37" s="1" t="str">
        <f t="shared" si="2"/>
        <v/>
      </c>
      <c r="L37" s="1">
        <v>0</v>
      </c>
      <c r="M37" s="1">
        <f t="shared" si="3"/>
        <v>0</v>
      </c>
      <c r="N37" s="1" t="str">
        <f t="shared" si="16"/>
        <v/>
      </c>
      <c r="O37" s="1">
        <f t="shared" si="4"/>
        <v>1</v>
      </c>
      <c r="P37" s="1">
        <f t="shared" si="5"/>
        <v>2</v>
      </c>
      <c r="Q37" s="1" t="str">
        <f t="shared" si="7"/>
        <v>Blandade regioner</v>
      </c>
      <c r="S37" s="1" t="str">
        <f t="shared" si="8"/>
        <v/>
      </c>
      <c r="V37" s="1">
        <v>156690</v>
      </c>
      <c r="W37" s="22">
        <f t="shared" si="9"/>
        <v>97.742484826179449</v>
      </c>
      <c r="X37" s="1">
        <f t="shared" si="10"/>
        <v>1</v>
      </c>
      <c r="Y37" s="22">
        <v>13.837108646426589</v>
      </c>
      <c r="Z37" s="1" t="str">
        <f t="shared" si="11"/>
        <v/>
      </c>
      <c r="AA37" s="21" t="str">
        <f t="shared" si="6"/>
        <v/>
      </c>
      <c r="AB37" s="1">
        <f t="shared" si="12"/>
        <v>21</v>
      </c>
      <c r="AC37" s="1" t="str">
        <f t="shared" si="13"/>
        <v>Täta blandade regioner</v>
      </c>
      <c r="AD37" s="1" t="str">
        <f t="shared" si="14"/>
        <v>Täta regioner nära en större stad</v>
      </c>
      <c r="AE37" s="1" t="str">
        <f t="shared" si="15"/>
        <v>Täta regioner</v>
      </c>
    </row>
    <row r="38" spans="1:31" x14ac:dyDescent="0.2">
      <c r="A38" s="1">
        <v>35</v>
      </c>
      <c r="B38" s="1" t="s">
        <v>283</v>
      </c>
      <c r="C38" s="20">
        <v>1</v>
      </c>
      <c r="D38" s="20" t="s">
        <v>361</v>
      </c>
      <c r="E38" s="20">
        <v>12</v>
      </c>
      <c r="F38" s="20" t="s">
        <v>360</v>
      </c>
      <c r="G38" s="1">
        <v>34402</v>
      </c>
      <c r="H38" s="1">
        <v>10627</v>
      </c>
      <c r="I38" s="22">
        <f t="shared" si="0"/>
        <v>69.109354107319348</v>
      </c>
      <c r="J38" s="22">
        <f t="shared" si="1"/>
        <v>30.890645892680656</v>
      </c>
      <c r="K38" s="1">
        <f t="shared" si="2"/>
        <v>1</v>
      </c>
      <c r="L38" s="1">
        <v>0</v>
      </c>
      <c r="M38" s="1">
        <f t="shared" si="3"/>
        <v>0</v>
      </c>
      <c r="N38" s="1" t="str">
        <f t="shared" si="16"/>
        <v/>
      </c>
      <c r="O38" s="1" t="str">
        <f t="shared" si="4"/>
        <v/>
      </c>
      <c r="P38" s="1">
        <f t="shared" si="5"/>
        <v>1</v>
      </c>
      <c r="Q38" s="1" t="str">
        <f t="shared" si="7"/>
        <v>Landsbygdsregioner</v>
      </c>
      <c r="S38" s="1" t="str">
        <f t="shared" si="8"/>
        <v/>
      </c>
      <c r="V38" s="1">
        <v>0</v>
      </c>
      <c r="W38" s="22">
        <f t="shared" si="9"/>
        <v>0</v>
      </c>
      <c r="X38" s="1" t="str">
        <f t="shared" si="10"/>
        <v/>
      </c>
      <c r="Y38" s="22">
        <v>78.370769625796953</v>
      </c>
      <c r="Z38" s="1" t="str">
        <f t="shared" si="11"/>
        <v/>
      </c>
      <c r="AA38" s="21" t="str">
        <f t="shared" si="6"/>
        <v/>
      </c>
      <c r="AB38" s="1">
        <f t="shared" si="12"/>
        <v>12</v>
      </c>
      <c r="AC38" s="1" t="str">
        <f t="shared" si="13"/>
        <v>Glesa landsbygdsregioner</v>
      </c>
      <c r="AD38" s="1" t="str">
        <f t="shared" si="14"/>
        <v>Landsbygdsregioner avlägset belägna</v>
      </c>
      <c r="AE38" s="1" t="str">
        <f t="shared" si="15"/>
        <v>Landsbygdsregioner</v>
      </c>
    </row>
    <row r="39" spans="1:31" x14ac:dyDescent="0.2">
      <c r="A39" s="1">
        <v>36</v>
      </c>
      <c r="B39" s="1" t="s">
        <v>295</v>
      </c>
      <c r="C39" s="20">
        <v>2</v>
      </c>
      <c r="D39" s="20" t="s">
        <v>364</v>
      </c>
      <c r="E39" s="20">
        <v>21</v>
      </c>
      <c r="F39" s="20" t="s">
        <v>370</v>
      </c>
      <c r="G39" s="1">
        <v>167159</v>
      </c>
      <c r="H39" s="1">
        <v>111047</v>
      </c>
      <c r="I39" s="22">
        <f t="shared" si="0"/>
        <v>33.568040009811014</v>
      </c>
      <c r="J39" s="22">
        <f t="shared" si="1"/>
        <v>66.431959990188986</v>
      </c>
      <c r="K39" s="1" t="str">
        <f t="shared" si="2"/>
        <v/>
      </c>
      <c r="L39" s="1">
        <v>0</v>
      </c>
      <c r="M39" s="1">
        <f t="shared" si="3"/>
        <v>0</v>
      </c>
      <c r="N39" s="1" t="str">
        <f t="shared" si="16"/>
        <v/>
      </c>
      <c r="O39" s="1">
        <f t="shared" si="4"/>
        <v>1</v>
      </c>
      <c r="P39" s="1">
        <f t="shared" si="5"/>
        <v>2</v>
      </c>
      <c r="Q39" s="1" t="str">
        <f t="shared" si="7"/>
        <v>Blandade regioner</v>
      </c>
      <c r="S39" s="1" t="str">
        <f t="shared" si="8"/>
        <v/>
      </c>
      <c r="V39" s="1">
        <v>165809</v>
      </c>
      <c r="W39" s="22">
        <f t="shared" si="9"/>
        <v>99.192385692663876</v>
      </c>
      <c r="X39" s="1">
        <f t="shared" si="10"/>
        <v>1</v>
      </c>
      <c r="Y39" s="22">
        <v>13.758874385066514</v>
      </c>
      <c r="Z39" s="1" t="str">
        <f t="shared" si="11"/>
        <v/>
      </c>
      <c r="AA39" s="21" t="str">
        <f t="shared" si="6"/>
        <v/>
      </c>
      <c r="AB39" s="1">
        <f t="shared" si="12"/>
        <v>21</v>
      </c>
      <c r="AC39" s="1" t="str">
        <f t="shared" si="13"/>
        <v>Täta blandade regioner</v>
      </c>
      <c r="AD39" s="1" t="str">
        <f t="shared" si="14"/>
        <v>Täta regioner nära en större stad</v>
      </c>
      <c r="AE39" s="1" t="str">
        <f t="shared" si="15"/>
        <v>Täta regioner</v>
      </c>
    </row>
    <row r="40" spans="1:31" x14ac:dyDescent="0.2">
      <c r="A40" s="1">
        <v>37</v>
      </c>
      <c r="B40" s="1" t="s">
        <v>382</v>
      </c>
      <c r="C40" s="20">
        <v>1</v>
      </c>
      <c r="D40" s="20" t="s">
        <v>361</v>
      </c>
      <c r="E40" s="20">
        <v>12</v>
      </c>
      <c r="F40" s="20" t="s">
        <v>360</v>
      </c>
      <c r="G40" s="1">
        <v>63973</v>
      </c>
      <c r="H40" s="1">
        <v>22412</v>
      </c>
      <c r="I40" s="22">
        <f t="shared" si="0"/>
        <v>64.966470229628129</v>
      </c>
      <c r="J40" s="22">
        <f t="shared" si="1"/>
        <v>35.033529770371871</v>
      </c>
      <c r="K40" s="1">
        <f t="shared" si="2"/>
        <v>1</v>
      </c>
      <c r="L40" s="1">
        <v>0</v>
      </c>
      <c r="M40" s="1">
        <f t="shared" si="3"/>
        <v>0</v>
      </c>
      <c r="N40" s="1" t="str">
        <f t="shared" si="16"/>
        <v/>
      </c>
      <c r="O40" s="1" t="str">
        <f t="shared" si="4"/>
        <v/>
      </c>
      <c r="P40" s="1">
        <f t="shared" si="5"/>
        <v>1</v>
      </c>
      <c r="Q40" s="1" t="str">
        <f t="shared" si="7"/>
        <v>Landsbygdsregioner</v>
      </c>
      <c r="S40" s="1" t="str">
        <f t="shared" si="8"/>
        <v/>
      </c>
      <c r="V40" s="1">
        <v>1612</v>
      </c>
      <c r="W40" s="22">
        <f t="shared" si="9"/>
        <v>2.5198130461288359</v>
      </c>
      <c r="X40" s="1" t="str">
        <f t="shared" si="10"/>
        <v/>
      </c>
      <c r="Y40" s="22">
        <v>62.709632640300143</v>
      </c>
      <c r="Z40" s="1" t="str">
        <f t="shared" si="11"/>
        <v/>
      </c>
      <c r="AA40" s="21" t="str">
        <f t="shared" si="6"/>
        <v/>
      </c>
      <c r="AB40" s="1">
        <f t="shared" si="12"/>
        <v>12</v>
      </c>
      <c r="AC40" s="1" t="str">
        <f t="shared" si="13"/>
        <v>Glesa landsbygdsregioner</v>
      </c>
      <c r="AD40" s="1" t="str">
        <f t="shared" si="14"/>
        <v>Landsbygdsregioner avlägset belägna</v>
      </c>
      <c r="AE40" s="1" t="str">
        <f t="shared" si="15"/>
        <v>Landsbygdsregioner</v>
      </c>
    </row>
    <row r="41" spans="1:31" x14ac:dyDescent="0.2">
      <c r="A41" s="1">
        <v>38</v>
      </c>
      <c r="B41" s="1" t="s">
        <v>299</v>
      </c>
      <c r="C41" s="20">
        <v>1</v>
      </c>
      <c r="D41" s="20" t="s">
        <v>361</v>
      </c>
      <c r="E41" s="20">
        <v>12</v>
      </c>
      <c r="F41" s="20" t="s">
        <v>360</v>
      </c>
      <c r="G41" s="1">
        <v>47014</v>
      </c>
      <c r="H41" s="1">
        <v>14470</v>
      </c>
      <c r="I41" s="22">
        <f t="shared" si="0"/>
        <v>69.221933892032155</v>
      </c>
      <c r="J41" s="22">
        <f t="shared" si="1"/>
        <v>30.778066107967838</v>
      </c>
      <c r="K41" s="1">
        <f t="shared" si="2"/>
        <v>1</v>
      </c>
      <c r="L41" s="1">
        <v>0</v>
      </c>
      <c r="M41" s="1">
        <f t="shared" si="3"/>
        <v>0</v>
      </c>
      <c r="N41" s="1" t="str">
        <f t="shared" si="16"/>
        <v/>
      </c>
      <c r="O41" s="1" t="str">
        <f t="shared" si="4"/>
        <v/>
      </c>
      <c r="P41" s="1">
        <f t="shared" si="5"/>
        <v>1</v>
      </c>
      <c r="Q41" s="1" t="str">
        <f t="shared" si="7"/>
        <v>Landsbygdsregioner</v>
      </c>
      <c r="S41" s="1" t="str">
        <f t="shared" si="8"/>
        <v/>
      </c>
      <c r="V41" s="1">
        <v>7511</v>
      </c>
      <c r="W41" s="22">
        <f t="shared" si="9"/>
        <v>15.976092227847024</v>
      </c>
      <c r="X41" s="1" t="str">
        <f t="shared" si="10"/>
        <v/>
      </c>
      <c r="Y41" s="22">
        <v>55.994389849616063</v>
      </c>
      <c r="Z41" s="1" t="str">
        <f t="shared" si="11"/>
        <v/>
      </c>
      <c r="AA41" s="21" t="str">
        <f t="shared" si="6"/>
        <v/>
      </c>
      <c r="AB41" s="1">
        <f t="shared" si="12"/>
        <v>12</v>
      </c>
      <c r="AC41" s="1" t="str">
        <f t="shared" si="13"/>
        <v>Glesa landsbygdsregioner</v>
      </c>
      <c r="AD41" s="1" t="str">
        <f t="shared" si="14"/>
        <v>Landsbygdsregioner avlägset belägna</v>
      </c>
      <c r="AE41" s="1" t="str">
        <f t="shared" si="15"/>
        <v>Landsbygdsregioner</v>
      </c>
    </row>
    <row r="42" spans="1:31" x14ac:dyDescent="0.2">
      <c r="A42" s="1">
        <v>39</v>
      </c>
      <c r="B42" s="1" t="s">
        <v>294</v>
      </c>
      <c r="C42" s="20">
        <v>1</v>
      </c>
      <c r="D42" s="20" t="s">
        <v>361</v>
      </c>
      <c r="E42" s="20">
        <v>12</v>
      </c>
      <c r="F42" s="20" t="s">
        <v>360</v>
      </c>
      <c r="G42" s="1">
        <v>18867</v>
      </c>
      <c r="H42" s="1">
        <v>6639</v>
      </c>
      <c r="I42" s="22">
        <f t="shared" si="0"/>
        <v>64.811575767212588</v>
      </c>
      <c r="J42" s="22">
        <f t="shared" si="1"/>
        <v>35.188424232787405</v>
      </c>
      <c r="K42" s="1">
        <f t="shared" si="2"/>
        <v>1</v>
      </c>
      <c r="L42" s="1">
        <v>0</v>
      </c>
      <c r="M42" s="1">
        <f t="shared" si="3"/>
        <v>0</v>
      </c>
      <c r="N42" s="1" t="str">
        <f t="shared" si="16"/>
        <v/>
      </c>
      <c r="O42" s="1" t="str">
        <f t="shared" si="4"/>
        <v/>
      </c>
      <c r="P42" s="1">
        <f t="shared" si="5"/>
        <v>1</v>
      </c>
      <c r="Q42" s="1" t="str">
        <f t="shared" si="7"/>
        <v>Landsbygdsregioner</v>
      </c>
      <c r="S42" s="1" t="str">
        <f t="shared" si="8"/>
        <v/>
      </c>
      <c r="V42" s="1">
        <v>0</v>
      </c>
      <c r="W42" s="22">
        <f t="shared" si="9"/>
        <v>0</v>
      </c>
      <c r="X42" s="1" t="str">
        <f t="shared" si="10"/>
        <v/>
      </c>
      <c r="Y42" s="22">
        <v>98.727665588947204</v>
      </c>
      <c r="Z42" s="1" t="str">
        <f t="shared" si="11"/>
        <v/>
      </c>
      <c r="AA42" s="21" t="str">
        <f t="shared" si="6"/>
        <v/>
      </c>
      <c r="AB42" s="1">
        <f t="shared" si="12"/>
        <v>12</v>
      </c>
      <c r="AC42" s="1" t="str">
        <f t="shared" si="13"/>
        <v>Glesa landsbygdsregioner</v>
      </c>
      <c r="AD42" s="1" t="str">
        <f t="shared" si="14"/>
        <v>Landsbygdsregioner avlägset belägna</v>
      </c>
      <c r="AE42" s="1" t="str">
        <f t="shared" si="15"/>
        <v>Landsbygdsregioner</v>
      </c>
    </row>
    <row r="43" spans="1:31" x14ac:dyDescent="0.2">
      <c r="A43" s="1">
        <v>40</v>
      </c>
      <c r="B43" s="1" t="s">
        <v>313</v>
      </c>
      <c r="C43" s="20">
        <v>1</v>
      </c>
      <c r="D43" s="20" t="s">
        <v>361</v>
      </c>
      <c r="E43" s="20">
        <v>13</v>
      </c>
      <c r="F43" s="20" t="s">
        <v>378</v>
      </c>
      <c r="G43" s="1">
        <v>10070</v>
      </c>
      <c r="I43" s="22">
        <f t="shared" si="0"/>
        <v>100</v>
      </c>
      <c r="J43" s="22">
        <f t="shared" si="1"/>
        <v>0</v>
      </c>
      <c r="K43" s="1">
        <f t="shared" si="2"/>
        <v>1</v>
      </c>
      <c r="L43" s="1">
        <v>0</v>
      </c>
      <c r="M43" s="1">
        <f t="shared" si="3"/>
        <v>0</v>
      </c>
      <c r="N43" s="1" t="str">
        <f t="shared" si="16"/>
        <v/>
      </c>
      <c r="O43" s="1" t="str">
        <f t="shared" si="4"/>
        <v/>
      </c>
      <c r="P43" s="1">
        <f t="shared" si="5"/>
        <v>1</v>
      </c>
      <c r="Q43" s="1" t="str">
        <f t="shared" si="7"/>
        <v>Landsbygdsregioner</v>
      </c>
      <c r="S43" s="1" t="str">
        <f t="shared" si="8"/>
        <v/>
      </c>
      <c r="V43" s="1">
        <v>0</v>
      </c>
      <c r="W43" s="22">
        <f t="shared" si="9"/>
        <v>0</v>
      </c>
      <c r="X43" s="1" t="str">
        <f t="shared" si="10"/>
        <v/>
      </c>
      <c r="Y43" s="22">
        <v>130.72961234151023</v>
      </c>
      <c r="Z43" s="1">
        <f t="shared" si="11"/>
        <v>1</v>
      </c>
      <c r="AA43" s="21">
        <f t="shared" si="6"/>
        <v>1</v>
      </c>
      <c r="AB43" s="1">
        <f t="shared" si="12"/>
        <v>13</v>
      </c>
      <c r="AC43" s="1" t="str">
        <f t="shared" si="13"/>
        <v>Mycket glesa landsbygdsregioner</v>
      </c>
      <c r="AD43" s="1" t="str">
        <f t="shared" si="14"/>
        <v>Landsbygdsregioner mycket avlägset belägna</v>
      </c>
      <c r="AE43" s="1" t="str">
        <f t="shared" si="15"/>
        <v>Landsbygdsregioner</v>
      </c>
    </row>
    <row r="44" spans="1:31" x14ac:dyDescent="0.2">
      <c r="A44" s="1">
        <v>41</v>
      </c>
      <c r="B44" s="1" t="s">
        <v>314</v>
      </c>
      <c r="C44" s="20">
        <v>1</v>
      </c>
      <c r="D44" s="20" t="s">
        <v>361</v>
      </c>
      <c r="E44" s="20">
        <v>11</v>
      </c>
      <c r="F44" s="20" t="s">
        <v>368</v>
      </c>
      <c r="G44" s="1">
        <v>109597</v>
      </c>
      <c r="H44" s="1">
        <v>43867</v>
      </c>
      <c r="I44" s="22">
        <f t="shared" si="0"/>
        <v>59.974269368687096</v>
      </c>
      <c r="J44" s="22">
        <f t="shared" si="1"/>
        <v>40.025730631312904</v>
      </c>
      <c r="K44" s="1">
        <f t="shared" si="2"/>
        <v>1</v>
      </c>
      <c r="L44" s="1">
        <v>0</v>
      </c>
      <c r="M44" s="1">
        <f t="shared" si="3"/>
        <v>0</v>
      </c>
      <c r="N44" s="1" t="str">
        <f t="shared" si="16"/>
        <v/>
      </c>
      <c r="O44" s="1" t="str">
        <f t="shared" si="4"/>
        <v/>
      </c>
      <c r="P44" s="1">
        <f t="shared" si="5"/>
        <v>1</v>
      </c>
      <c r="Q44" s="1" t="str">
        <f t="shared" si="7"/>
        <v>Landsbygdsregioner</v>
      </c>
      <c r="S44" s="1" t="str">
        <f t="shared" si="8"/>
        <v/>
      </c>
      <c r="V44" s="1">
        <v>84760</v>
      </c>
      <c r="W44" s="22">
        <f t="shared" si="9"/>
        <v>77.337883336222703</v>
      </c>
      <c r="X44" s="1">
        <f t="shared" si="10"/>
        <v>1</v>
      </c>
      <c r="Y44" s="22">
        <v>23.914710033183386</v>
      </c>
      <c r="Z44" s="1" t="str">
        <f t="shared" si="11"/>
        <v/>
      </c>
      <c r="AA44" s="21" t="str">
        <f t="shared" si="6"/>
        <v/>
      </c>
      <c r="AB44" s="1">
        <f t="shared" si="12"/>
        <v>11</v>
      </c>
      <c r="AC44" s="1" t="str">
        <f t="shared" si="13"/>
        <v>Tätortsnära landsbygdsregioner</v>
      </c>
      <c r="AD44" s="1" t="str">
        <f t="shared" si="14"/>
        <v>Landsbygdsregioner nära en större stad</v>
      </c>
      <c r="AE44" s="1" t="str">
        <f t="shared" si="15"/>
        <v>Landsbygdsregioner</v>
      </c>
    </row>
    <row r="45" spans="1:31" x14ac:dyDescent="0.2">
      <c r="A45" s="1">
        <v>42</v>
      </c>
      <c r="B45" s="1" t="s">
        <v>303</v>
      </c>
      <c r="C45" s="20">
        <v>2</v>
      </c>
      <c r="D45" s="20" t="s">
        <v>364</v>
      </c>
      <c r="E45" s="20">
        <v>21</v>
      </c>
      <c r="F45" s="20" t="s">
        <v>370</v>
      </c>
      <c r="G45" s="1">
        <v>151742</v>
      </c>
      <c r="H45" s="1">
        <v>93974</v>
      </c>
      <c r="I45" s="22">
        <f t="shared" si="0"/>
        <v>38.069881773009449</v>
      </c>
      <c r="J45" s="22">
        <f t="shared" si="1"/>
        <v>61.930118226990551</v>
      </c>
      <c r="K45" s="1" t="str">
        <f t="shared" si="2"/>
        <v/>
      </c>
      <c r="L45" s="1">
        <v>0</v>
      </c>
      <c r="M45" s="1">
        <f t="shared" si="3"/>
        <v>0</v>
      </c>
      <c r="N45" s="1" t="str">
        <f t="shared" si="16"/>
        <v/>
      </c>
      <c r="O45" s="1">
        <f t="shared" si="4"/>
        <v>1</v>
      </c>
      <c r="P45" s="1">
        <f t="shared" si="5"/>
        <v>2</v>
      </c>
      <c r="Q45" s="1" t="str">
        <f t="shared" si="7"/>
        <v>Blandade regioner</v>
      </c>
      <c r="S45" s="1" t="str">
        <f t="shared" si="8"/>
        <v/>
      </c>
      <c r="V45" s="1">
        <v>141747</v>
      </c>
      <c r="W45" s="22">
        <f t="shared" si="9"/>
        <v>93.413161814131882</v>
      </c>
      <c r="X45" s="1">
        <f t="shared" si="10"/>
        <v>1</v>
      </c>
      <c r="Y45" s="22">
        <v>16.952699428415777</v>
      </c>
      <c r="Z45" s="1" t="str">
        <f t="shared" si="11"/>
        <v/>
      </c>
      <c r="AA45" s="21" t="str">
        <f t="shared" si="6"/>
        <v/>
      </c>
      <c r="AB45" s="1">
        <f t="shared" si="12"/>
        <v>21</v>
      </c>
      <c r="AC45" s="1" t="str">
        <f t="shared" si="13"/>
        <v>Täta blandade regioner</v>
      </c>
      <c r="AD45" s="1" t="str">
        <f t="shared" si="14"/>
        <v>Täta regioner nära en större stad</v>
      </c>
      <c r="AE45" s="1" t="str">
        <f t="shared" si="15"/>
        <v>Täta regioner</v>
      </c>
    </row>
    <row r="46" spans="1:31" x14ac:dyDescent="0.2">
      <c r="A46" s="1">
        <v>43</v>
      </c>
      <c r="B46" s="1" t="s">
        <v>304</v>
      </c>
      <c r="C46" s="20">
        <v>1</v>
      </c>
      <c r="D46" s="20" t="s">
        <v>361</v>
      </c>
      <c r="E46" s="20">
        <v>12</v>
      </c>
      <c r="F46" s="20" t="s">
        <v>360</v>
      </c>
      <c r="G46" s="1">
        <v>18133</v>
      </c>
      <c r="H46" s="1">
        <v>5748</v>
      </c>
      <c r="I46" s="22">
        <f t="shared" si="0"/>
        <v>68.300887883968457</v>
      </c>
      <c r="J46" s="22">
        <f t="shared" si="1"/>
        <v>31.699112116031547</v>
      </c>
      <c r="K46" s="1">
        <f t="shared" si="2"/>
        <v>1</v>
      </c>
      <c r="L46" s="1">
        <v>0</v>
      </c>
      <c r="M46" s="1">
        <f t="shared" si="3"/>
        <v>0</v>
      </c>
      <c r="N46" s="1" t="str">
        <f t="shared" si="16"/>
        <v/>
      </c>
      <c r="O46" s="1" t="str">
        <f t="shared" si="4"/>
        <v/>
      </c>
      <c r="P46" s="1">
        <f t="shared" si="5"/>
        <v>1</v>
      </c>
      <c r="Q46" s="1" t="str">
        <f t="shared" si="7"/>
        <v>Landsbygdsregioner</v>
      </c>
      <c r="S46" s="1" t="str">
        <f t="shared" si="8"/>
        <v/>
      </c>
      <c r="V46" s="1">
        <v>0</v>
      </c>
      <c r="W46" s="22">
        <f t="shared" si="9"/>
        <v>0</v>
      </c>
      <c r="X46" s="1" t="str">
        <f t="shared" si="10"/>
        <v/>
      </c>
      <c r="Y46" s="22">
        <v>65.5647291310502</v>
      </c>
      <c r="Z46" s="1" t="str">
        <f t="shared" si="11"/>
        <v/>
      </c>
      <c r="AA46" s="21" t="str">
        <f t="shared" si="6"/>
        <v/>
      </c>
      <c r="AB46" s="1">
        <f t="shared" si="12"/>
        <v>12</v>
      </c>
      <c r="AC46" s="1" t="str">
        <f t="shared" si="13"/>
        <v>Glesa landsbygdsregioner</v>
      </c>
      <c r="AD46" s="1" t="str">
        <f t="shared" si="14"/>
        <v>Landsbygdsregioner avlägset belägna</v>
      </c>
      <c r="AE46" s="1" t="str">
        <f t="shared" si="15"/>
        <v>Landsbygdsregioner</v>
      </c>
    </row>
    <row r="47" spans="1:31" x14ac:dyDescent="0.2">
      <c r="A47" s="1">
        <v>44</v>
      </c>
      <c r="B47" s="1" t="s">
        <v>306</v>
      </c>
      <c r="C47" s="20">
        <v>2</v>
      </c>
      <c r="D47" s="20" t="s">
        <v>364</v>
      </c>
      <c r="E47" s="20">
        <v>22</v>
      </c>
      <c r="F47" s="20" t="s">
        <v>363</v>
      </c>
      <c r="G47" s="1">
        <v>55807</v>
      </c>
      <c r="H47" s="1">
        <v>25636</v>
      </c>
      <c r="I47" s="22">
        <f t="shared" si="0"/>
        <v>54.063110362499323</v>
      </c>
      <c r="J47" s="22">
        <f t="shared" si="1"/>
        <v>45.93688963750067</v>
      </c>
      <c r="K47" s="1">
        <f t="shared" si="2"/>
        <v>1</v>
      </c>
      <c r="L47" s="1">
        <v>0</v>
      </c>
      <c r="M47" s="1">
        <f t="shared" si="3"/>
        <v>0</v>
      </c>
      <c r="N47" s="1" t="str">
        <f t="shared" si="16"/>
        <v/>
      </c>
      <c r="O47" s="1" t="str">
        <f t="shared" si="4"/>
        <v/>
      </c>
      <c r="P47" s="1">
        <f t="shared" si="5"/>
        <v>1</v>
      </c>
      <c r="Q47" s="1" t="str">
        <f t="shared" si="7"/>
        <v>Landsbygdsregioner</v>
      </c>
      <c r="S47" s="1">
        <f t="shared" si="8"/>
        <v>1</v>
      </c>
      <c r="V47" s="1">
        <v>48</v>
      </c>
      <c r="W47" s="22">
        <f t="shared" si="9"/>
        <v>8.6010715501639579E-2</v>
      </c>
      <c r="X47" s="1" t="str">
        <f t="shared" si="10"/>
        <v/>
      </c>
      <c r="Y47" s="22">
        <v>73.219493423646199</v>
      </c>
      <c r="Z47" s="1" t="str">
        <f t="shared" si="11"/>
        <v/>
      </c>
      <c r="AA47" s="21" t="str">
        <f t="shared" si="6"/>
        <v/>
      </c>
      <c r="AB47" s="1">
        <f t="shared" si="12"/>
        <v>12</v>
      </c>
      <c r="AC47" s="1" t="str">
        <f t="shared" si="13"/>
        <v>Glesa landsbygdsregioner</v>
      </c>
      <c r="AD47" s="1" t="str">
        <f t="shared" si="14"/>
        <v>Landsbygdsregioner avlägset belägna</v>
      </c>
      <c r="AE47" s="1" t="str">
        <f t="shared" si="15"/>
        <v>Landsbygdsregioner</v>
      </c>
    </row>
    <row r="48" spans="1:31" x14ac:dyDescent="0.2">
      <c r="A48" s="1">
        <v>45</v>
      </c>
      <c r="B48" s="1" t="s">
        <v>305</v>
      </c>
      <c r="C48" s="20">
        <v>1</v>
      </c>
      <c r="D48" s="20" t="s">
        <v>361</v>
      </c>
      <c r="E48" s="20">
        <v>12</v>
      </c>
      <c r="F48" s="20" t="s">
        <v>360</v>
      </c>
      <c r="G48" s="1">
        <v>18872</v>
      </c>
      <c r="H48" s="1">
        <v>7686</v>
      </c>
      <c r="I48" s="22">
        <f t="shared" si="0"/>
        <v>59.272997032640951</v>
      </c>
      <c r="J48" s="22">
        <f t="shared" si="1"/>
        <v>40.727002967359049</v>
      </c>
      <c r="K48" s="1">
        <f t="shared" si="2"/>
        <v>1</v>
      </c>
      <c r="L48" s="1">
        <v>0</v>
      </c>
      <c r="M48" s="1">
        <f t="shared" si="3"/>
        <v>0</v>
      </c>
      <c r="N48" s="1" t="str">
        <f t="shared" si="16"/>
        <v/>
      </c>
      <c r="O48" s="1" t="str">
        <f t="shared" si="4"/>
        <v/>
      </c>
      <c r="P48" s="1">
        <f t="shared" si="5"/>
        <v>1</v>
      </c>
      <c r="Q48" s="1" t="str">
        <f t="shared" si="7"/>
        <v>Landsbygdsregioner</v>
      </c>
      <c r="S48" s="1" t="str">
        <f t="shared" si="8"/>
        <v/>
      </c>
      <c r="V48" s="1">
        <v>0</v>
      </c>
      <c r="W48" s="22">
        <f t="shared" si="9"/>
        <v>0</v>
      </c>
      <c r="X48" s="1" t="str">
        <f t="shared" si="10"/>
        <v/>
      </c>
      <c r="Y48" s="22">
        <v>87.949847216334604</v>
      </c>
      <c r="Z48" s="1" t="str">
        <f t="shared" si="11"/>
        <v/>
      </c>
      <c r="AA48" s="21" t="str">
        <f t="shared" si="6"/>
        <v/>
      </c>
      <c r="AB48" s="1">
        <f t="shared" si="12"/>
        <v>12</v>
      </c>
      <c r="AC48" s="1" t="str">
        <f t="shared" si="13"/>
        <v>Glesa landsbygdsregioner</v>
      </c>
      <c r="AD48" s="1" t="str">
        <f t="shared" si="14"/>
        <v>Landsbygdsregioner avlägset belägna</v>
      </c>
      <c r="AE48" s="1" t="str">
        <f t="shared" si="15"/>
        <v>Landsbygdsregioner</v>
      </c>
    </row>
    <row r="49" spans="1:32" x14ac:dyDescent="0.2">
      <c r="A49" s="34">
        <v>46</v>
      </c>
      <c r="B49" s="34" t="s">
        <v>310</v>
      </c>
      <c r="C49" s="20">
        <v>1</v>
      </c>
      <c r="D49" s="20" t="s">
        <v>361</v>
      </c>
      <c r="E49" s="20">
        <v>13</v>
      </c>
      <c r="F49" s="20" t="s">
        <v>378</v>
      </c>
      <c r="G49" s="1">
        <v>13986</v>
      </c>
      <c r="I49" s="22">
        <f t="shared" si="0"/>
        <v>100</v>
      </c>
      <c r="J49" s="22">
        <f t="shared" si="1"/>
        <v>0</v>
      </c>
      <c r="K49" s="1">
        <f t="shared" si="2"/>
        <v>1</v>
      </c>
      <c r="L49" s="1">
        <v>0</v>
      </c>
      <c r="M49" s="1">
        <f t="shared" si="3"/>
        <v>0</v>
      </c>
      <c r="N49" s="1" t="str">
        <f t="shared" si="16"/>
        <v/>
      </c>
      <c r="O49" s="1" t="str">
        <f t="shared" si="4"/>
        <v/>
      </c>
      <c r="P49" s="1">
        <f t="shared" si="5"/>
        <v>1</v>
      </c>
      <c r="Q49" s="1" t="str">
        <f t="shared" si="7"/>
        <v>Landsbygdsregioner</v>
      </c>
      <c r="S49" s="1" t="str">
        <f t="shared" si="8"/>
        <v/>
      </c>
      <c r="V49" s="1">
        <v>121</v>
      </c>
      <c r="W49" s="22">
        <f t="shared" si="9"/>
        <v>0.86515086515086514</v>
      </c>
      <c r="X49" s="1" t="str">
        <f t="shared" si="10"/>
        <v/>
      </c>
      <c r="Y49" s="22">
        <v>95.169316123188395</v>
      </c>
      <c r="Z49" s="1">
        <f t="shared" si="11"/>
        <v>1</v>
      </c>
      <c r="AA49" s="21">
        <f t="shared" si="6"/>
        <v>1</v>
      </c>
      <c r="AB49" s="1">
        <f t="shared" si="12"/>
        <v>13</v>
      </c>
      <c r="AC49" s="1" t="str">
        <f t="shared" si="13"/>
        <v>Mycket glesa landsbygdsregioner</v>
      </c>
      <c r="AD49" s="1" t="str">
        <f t="shared" si="14"/>
        <v>Landsbygdsregioner mycket avlägset belägna</v>
      </c>
      <c r="AE49" s="1" t="str">
        <f t="shared" si="15"/>
        <v>Landsbygdsregioner</v>
      </c>
    </row>
    <row r="50" spans="1:32" x14ac:dyDescent="0.2">
      <c r="A50" s="1">
        <v>47</v>
      </c>
      <c r="B50" s="1" t="s">
        <v>326</v>
      </c>
      <c r="C50" s="20">
        <v>1</v>
      </c>
      <c r="D50" s="20" t="s">
        <v>361</v>
      </c>
      <c r="E50" s="20">
        <v>13</v>
      </c>
      <c r="F50" s="20" t="s">
        <v>378</v>
      </c>
      <c r="G50" s="1">
        <v>2805</v>
      </c>
      <c r="I50" s="22">
        <f t="shared" si="0"/>
        <v>100</v>
      </c>
      <c r="J50" s="22">
        <f t="shared" si="1"/>
        <v>0</v>
      </c>
      <c r="K50" s="1">
        <f t="shared" si="2"/>
        <v>1</v>
      </c>
      <c r="L50" s="1">
        <v>0</v>
      </c>
      <c r="M50" s="1">
        <f t="shared" si="3"/>
        <v>0</v>
      </c>
      <c r="N50" s="1" t="str">
        <f t="shared" si="16"/>
        <v/>
      </c>
      <c r="O50" s="1" t="str">
        <f t="shared" si="4"/>
        <v/>
      </c>
      <c r="P50" s="1">
        <f t="shared" si="5"/>
        <v>1</v>
      </c>
      <c r="Q50" s="1" t="str">
        <f t="shared" si="7"/>
        <v>Landsbygdsregioner</v>
      </c>
      <c r="S50" s="1" t="str">
        <f t="shared" si="8"/>
        <v/>
      </c>
      <c r="V50" s="1">
        <v>0</v>
      </c>
      <c r="W50" s="22">
        <f t="shared" si="9"/>
        <v>0</v>
      </c>
      <c r="X50" s="1" t="str">
        <f t="shared" si="10"/>
        <v/>
      </c>
      <c r="Y50" s="22">
        <v>108.03381461675579</v>
      </c>
      <c r="Z50" s="1">
        <f t="shared" si="11"/>
        <v>1</v>
      </c>
      <c r="AA50" s="21">
        <f t="shared" si="6"/>
        <v>1</v>
      </c>
      <c r="AB50" s="1">
        <f t="shared" si="12"/>
        <v>13</v>
      </c>
      <c r="AC50" s="1" t="str">
        <f t="shared" si="13"/>
        <v>Mycket glesa landsbygdsregioner</v>
      </c>
      <c r="AD50" s="1" t="str">
        <f t="shared" si="14"/>
        <v>Landsbygdsregioner mycket avlägset belägna</v>
      </c>
      <c r="AE50" s="1" t="str">
        <f t="shared" si="15"/>
        <v>Landsbygdsregioner</v>
      </c>
    </row>
    <row r="51" spans="1:32" x14ac:dyDescent="0.2">
      <c r="A51" s="1">
        <v>48</v>
      </c>
      <c r="B51" s="1" t="s">
        <v>327</v>
      </c>
      <c r="C51" s="20">
        <v>2</v>
      </c>
      <c r="D51" s="20" t="s">
        <v>364</v>
      </c>
      <c r="E51" s="20">
        <v>21</v>
      </c>
      <c r="F51" s="20" t="s">
        <v>370</v>
      </c>
      <c r="G51" s="1">
        <v>160949</v>
      </c>
      <c r="H51" s="1">
        <v>98599</v>
      </c>
      <c r="I51" s="22">
        <f t="shared" si="0"/>
        <v>38.738979428266099</v>
      </c>
      <c r="J51" s="22">
        <f t="shared" si="1"/>
        <v>61.261020571733901</v>
      </c>
      <c r="K51" s="1" t="str">
        <f t="shared" si="2"/>
        <v/>
      </c>
      <c r="L51" s="1">
        <v>0</v>
      </c>
      <c r="M51" s="1">
        <f t="shared" si="3"/>
        <v>0</v>
      </c>
      <c r="N51" s="1" t="str">
        <f t="shared" si="16"/>
        <v/>
      </c>
      <c r="O51" s="1">
        <f t="shared" si="4"/>
        <v>1</v>
      </c>
      <c r="P51" s="1">
        <f t="shared" si="5"/>
        <v>2</v>
      </c>
      <c r="Q51" s="1" t="str">
        <f t="shared" si="7"/>
        <v>Blandade regioner</v>
      </c>
      <c r="S51" s="1" t="str">
        <f t="shared" si="8"/>
        <v/>
      </c>
      <c r="V51" s="1">
        <v>156264</v>
      </c>
      <c r="W51" s="22">
        <f t="shared" si="9"/>
        <v>97.089140038148741</v>
      </c>
      <c r="X51" s="1">
        <f t="shared" si="10"/>
        <v>1</v>
      </c>
      <c r="Y51" s="22">
        <v>13.205438575780734</v>
      </c>
      <c r="Z51" s="1" t="str">
        <f t="shared" si="11"/>
        <v/>
      </c>
      <c r="AA51" s="21" t="str">
        <f t="shared" si="6"/>
        <v/>
      </c>
      <c r="AB51" s="1">
        <f t="shared" si="12"/>
        <v>21</v>
      </c>
      <c r="AC51" s="1" t="str">
        <f t="shared" si="13"/>
        <v>Täta blandade regioner</v>
      </c>
      <c r="AD51" s="1" t="str">
        <f t="shared" si="14"/>
        <v>Täta regioner nära en större stad</v>
      </c>
      <c r="AE51" s="1" t="str">
        <f t="shared" si="15"/>
        <v>Täta regioner</v>
      </c>
    </row>
    <row r="52" spans="1:32" x14ac:dyDescent="0.2">
      <c r="A52" s="1">
        <v>49</v>
      </c>
      <c r="B52" s="1" t="s">
        <v>328</v>
      </c>
      <c r="C52" s="20">
        <v>2</v>
      </c>
      <c r="D52" s="20" t="s">
        <v>364</v>
      </c>
      <c r="E52" s="20">
        <v>22</v>
      </c>
      <c r="F52" s="20" t="s">
        <v>363</v>
      </c>
      <c r="G52" s="1">
        <v>15348</v>
      </c>
      <c r="H52" s="1">
        <v>7550</v>
      </c>
      <c r="I52" s="22">
        <f t="shared" si="0"/>
        <v>50.807922856398221</v>
      </c>
      <c r="J52" s="22">
        <f t="shared" si="1"/>
        <v>49.192077143601772</v>
      </c>
      <c r="K52" s="1">
        <f t="shared" si="2"/>
        <v>1</v>
      </c>
      <c r="L52" s="1">
        <v>0</v>
      </c>
      <c r="M52" s="1">
        <f t="shared" si="3"/>
        <v>0</v>
      </c>
      <c r="N52" s="1" t="str">
        <f t="shared" si="16"/>
        <v/>
      </c>
      <c r="O52" s="1" t="str">
        <f t="shared" si="4"/>
        <v/>
      </c>
      <c r="P52" s="1">
        <f t="shared" si="5"/>
        <v>1</v>
      </c>
      <c r="Q52" s="1" t="str">
        <f t="shared" si="7"/>
        <v>Landsbygdsregioner</v>
      </c>
      <c r="S52" s="1">
        <f t="shared" si="8"/>
        <v>1</v>
      </c>
      <c r="V52" s="1">
        <v>0</v>
      </c>
      <c r="W52" s="22">
        <f t="shared" si="9"/>
        <v>0</v>
      </c>
      <c r="X52" s="1" t="str">
        <f t="shared" si="10"/>
        <v/>
      </c>
      <c r="Y52" s="22">
        <v>105.32286725740596</v>
      </c>
      <c r="Z52" s="1" t="str">
        <f t="shared" si="11"/>
        <v/>
      </c>
      <c r="AA52" s="21" t="str">
        <f t="shared" si="6"/>
        <v/>
      </c>
      <c r="AB52" s="1">
        <f t="shared" si="12"/>
        <v>12</v>
      </c>
      <c r="AC52" s="1" t="str">
        <f t="shared" si="13"/>
        <v>Glesa landsbygdsregioner</v>
      </c>
      <c r="AD52" s="1" t="str">
        <f t="shared" si="14"/>
        <v>Landsbygdsregioner avlägset belägna</v>
      </c>
      <c r="AE52" s="1" t="str">
        <f t="shared" si="15"/>
        <v>Landsbygdsregioner</v>
      </c>
    </row>
    <row r="53" spans="1:32" x14ac:dyDescent="0.2">
      <c r="A53" s="1">
        <v>50</v>
      </c>
      <c r="B53" s="1" t="s">
        <v>325</v>
      </c>
      <c r="C53" s="20">
        <v>1</v>
      </c>
      <c r="D53" s="20" t="s">
        <v>361</v>
      </c>
      <c r="E53" s="20">
        <v>13</v>
      </c>
      <c r="F53" s="20" t="s">
        <v>378</v>
      </c>
      <c r="G53" s="1">
        <v>6539</v>
      </c>
      <c r="I53" s="22">
        <f t="shared" si="0"/>
        <v>100</v>
      </c>
      <c r="J53" s="22">
        <f t="shared" si="1"/>
        <v>0</v>
      </c>
      <c r="K53" s="1">
        <f t="shared" si="2"/>
        <v>1</v>
      </c>
      <c r="L53" s="1">
        <v>0</v>
      </c>
      <c r="M53" s="1">
        <f t="shared" si="3"/>
        <v>0</v>
      </c>
      <c r="N53" s="1" t="str">
        <f t="shared" si="16"/>
        <v/>
      </c>
      <c r="O53" s="1" t="str">
        <f t="shared" si="4"/>
        <v/>
      </c>
      <c r="P53" s="1">
        <f t="shared" si="5"/>
        <v>1</v>
      </c>
      <c r="Q53" s="1" t="str">
        <f t="shared" si="7"/>
        <v>Landsbygdsregioner</v>
      </c>
      <c r="S53" s="1" t="str">
        <f t="shared" si="8"/>
        <v/>
      </c>
      <c r="V53" s="1">
        <v>0</v>
      </c>
      <c r="W53" s="22">
        <f t="shared" si="9"/>
        <v>0</v>
      </c>
      <c r="X53" s="1" t="str">
        <f t="shared" si="10"/>
        <v/>
      </c>
      <c r="Y53" s="22">
        <v>166.51918643203265</v>
      </c>
      <c r="Z53" s="1">
        <f t="shared" si="11"/>
        <v>1</v>
      </c>
      <c r="AA53" s="21">
        <f t="shared" si="6"/>
        <v>1</v>
      </c>
      <c r="AB53" s="1">
        <f t="shared" si="12"/>
        <v>13</v>
      </c>
      <c r="AC53" s="1" t="str">
        <f t="shared" si="13"/>
        <v>Mycket glesa landsbygdsregioner</v>
      </c>
      <c r="AD53" s="1" t="str">
        <f t="shared" si="14"/>
        <v>Landsbygdsregioner mycket avlägset belägna</v>
      </c>
      <c r="AE53" s="1" t="str">
        <f t="shared" si="15"/>
        <v>Landsbygdsregioner</v>
      </c>
    </row>
    <row r="54" spans="1:32" x14ac:dyDescent="0.2">
      <c r="A54" s="1">
        <v>51</v>
      </c>
      <c r="B54" s="1" t="s">
        <v>321</v>
      </c>
      <c r="C54" s="20">
        <v>1</v>
      </c>
      <c r="D54" s="20" t="s">
        <v>361</v>
      </c>
      <c r="E54" s="20">
        <v>13</v>
      </c>
      <c r="F54" s="20" t="s">
        <v>378</v>
      </c>
      <c r="G54" s="1">
        <v>5826</v>
      </c>
      <c r="I54" s="22">
        <f t="shared" si="0"/>
        <v>100</v>
      </c>
      <c r="J54" s="22">
        <f t="shared" si="1"/>
        <v>0</v>
      </c>
      <c r="K54" s="1">
        <f t="shared" si="2"/>
        <v>1</v>
      </c>
      <c r="L54" s="1">
        <v>0</v>
      </c>
      <c r="M54" s="1">
        <f t="shared" si="3"/>
        <v>0</v>
      </c>
      <c r="N54" s="1" t="str">
        <f t="shared" si="16"/>
        <v/>
      </c>
      <c r="O54" s="1" t="str">
        <f t="shared" si="4"/>
        <v/>
      </c>
      <c r="P54" s="1">
        <f t="shared" si="5"/>
        <v>1</v>
      </c>
      <c r="Q54" s="1" t="str">
        <f t="shared" si="7"/>
        <v>Landsbygdsregioner</v>
      </c>
      <c r="S54" s="1" t="str">
        <f t="shared" si="8"/>
        <v/>
      </c>
      <c r="V54" s="1">
        <v>0</v>
      </c>
      <c r="W54" s="22">
        <f t="shared" si="9"/>
        <v>0</v>
      </c>
      <c r="X54" s="1" t="str">
        <f t="shared" si="10"/>
        <v/>
      </c>
      <c r="Y54" s="22">
        <v>186.38127936289675</v>
      </c>
      <c r="Z54" s="1">
        <f t="shared" si="11"/>
        <v>1</v>
      </c>
      <c r="AA54" s="21">
        <f t="shared" si="6"/>
        <v>1</v>
      </c>
      <c r="AB54" s="1">
        <f t="shared" si="12"/>
        <v>13</v>
      </c>
      <c r="AC54" s="1" t="str">
        <f t="shared" si="13"/>
        <v>Mycket glesa landsbygdsregioner</v>
      </c>
      <c r="AD54" s="1" t="str">
        <f t="shared" si="14"/>
        <v>Landsbygdsregioner mycket avlägset belägna</v>
      </c>
      <c r="AE54" s="1" t="str">
        <f t="shared" si="15"/>
        <v>Landsbygdsregioner</v>
      </c>
    </row>
    <row r="55" spans="1:32" x14ac:dyDescent="0.2">
      <c r="A55" s="1">
        <v>52</v>
      </c>
      <c r="B55" s="1" t="s">
        <v>329</v>
      </c>
      <c r="C55" s="20">
        <v>2</v>
      </c>
      <c r="D55" s="20" t="s">
        <v>364</v>
      </c>
      <c r="E55" s="20">
        <v>22</v>
      </c>
      <c r="F55" s="20" t="s">
        <v>363</v>
      </c>
      <c r="G55" s="1">
        <v>76785</v>
      </c>
      <c r="H55" s="1">
        <v>39112</v>
      </c>
      <c r="I55" s="22">
        <f t="shared" si="0"/>
        <v>49.062968027609557</v>
      </c>
      <c r="J55" s="22">
        <f t="shared" si="1"/>
        <v>50.937031972390443</v>
      </c>
      <c r="K55" s="1" t="str">
        <f t="shared" si="2"/>
        <v/>
      </c>
      <c r="L55" s="1">
        <v>0</v>
      </c>
      <c r="M55" s="1">
        <f t="shared" si="3"/>
        <v>0</v>
      </c>
      <c r="N55" s="1" t="str">
        <f t="shared" si="16"/>
        <v/>
      </c>
      <c r="O55" s="1">
        <f t="shared" si="4"/>
        <v>1</v>
      </c>
      <c r="P55" s="1">
        <f t="shared" si="5"/>
        <v>2</v>
      </c>
      <c r="Q55" s="1" t="str">
        <f t="shared" si="7"/>
        <v>Blandade regioner</v>
      </c>
      <c r="S55" s="1" t="str">
        <f t="shared" si="8"/>
        <v/>
      </c>
      <c r="V55" s="1">
        <v>0</v>
      </c>
      <c r="W55" s="22">
        <f t="shared" si="9"/>
        <v>0</v>
      </c>
      <c r="X55" s="1" t="str">
        <f t="shared" si="10"/>
        <v/>
      </c>
      <c r="Y55" s="22">
        <v>79.847546178724144</v>
      </c>
      <c r="Z55" s="1" t="str">
        <f t="shared" si="11"/>
        <v/>
      </c>
      <c r="AA55" s="21" t="str">
        <f t="shared" si="6"/>
        <v/>
      </c>
      <c r="AB55" s="1">
        <f t="shared" si="12"/>
        <v>22</v>
      </c>
      <c r="AC55" s="1" t="str">
        <f t="shared" si="13"/>
        <v>Glesa blandade regioner</v>
      </c>
      <c r="AD55" s="1" t="str">
        <f t="shared" si="14"/>
        <v>Täta regioner avlägset belägna</v>
      </c>
      <c r="AE55" s="1" t="str">
        <f t="shared" si="15"/>
        <v>Täta regioner</v>
      </c>
    </row>
    <row r="56" spans="1:32" x14ac:dyDescent="0.2">
      <c r="A56" s="1">
        <v>53</v>
      </c>
      <c r="B56" s="1" t="s">
        <v>330</v>
      </c>
      <c r="C56" s="20">
        <v>1</v>
      </c>
      <c r="D56" s="20" t="s">
        <v>361</v>
      </c>
      <c r="E56" s="20">
        <v>13</v>
      </c>
      <c r="F56" s="20" t="s">
        <v>378</v>
      </c>
      <c r="G56" s="1">
        <v>6145</v>
      </c>
      <c r="I56" s="22">
        <f t="shared" si="0"/>
        <v>100</v>
      </c>
      <c r="J56" s="22">
        <f t="shared" si="1"/>
        <v>0</v>
      </c>
      <c r="K56" s="1">
        <f t="shared" si="2"/>
        <v>1</v>
      </c>
      <c r="L56" s="1">
        <v>0</v>
      </c>
      <c r="M56" s="1">
        <f t="shared" si="3"/>
        <v>0</v>
      </c>
      <c r="N56" s="1" t="str">
        <f t="shared" si="16"/>
        <v/>
      </c>
      <c r="O56" s="1" t="str">
        <f t="shared" si="4"/>
        <v/>
      </c>
      <c r="P56" s="1">
        <f t="shared" si="5"/>
        <v>1</v>
      </c>
      <c r="Q56" s="1" t="str">
        <f t="shared" si="7"/>
        <v>Landsbygdsregioner</v>
      </c>
      <c r="S56" s="1" t="str">
        <f t="shared" si="8"/>
        <v/>
      </c>
      <c r="V56" s="1">
        <v>0</v>
      </c>
      <c r="W56" s="22">
        <f t="shared" si="9"/>
        <v>0</v>
      </c>
      <c r="X56" s="1" t="str">
        <f t="shared" si="10"/>
        <v/>
      </c>
      <c r="Y56" s="22">
        <v>103.88136696501221</v>
      </c>
      <c r="Z56" s="1">
        <f t="shared" si="11"/>
        <v>1</v>
      </c>
      <c r="AA56" s="21">
        <f t="shared" si="6"/>
        <v>1</v>
      </c>
      <c r="AB56" s="1">
        <f t="shared" si="12"/>
        <v>13</v>
      </c>
      <c r="AC56" s="1" t="str">
        <f t="shared" si="13"/>
        <v>Mycket glesa landsbygdsregioner</v>
      </c>
      <c r="AD56" s="1" t="str">
        <f t="shared" si="14"/>
        <v>Landsbygdsregioner mycket avlägset belägna</v>
      </c>
      <c r="AE56" s="1" t="str">
        <f t="shared" si="15"/>
        <v>Landsbygdsregioner</v>
      </c>
    </row>
    <row r="57" spans="1:32" x14ac:dyDescent="0.2">
      <c r="A57" s="1">
        <v>54</v>
      </c>
      <c r="B57" s="1" t="s">
        <v>331</v>
      </c>
      <c r="C57" s="20">
        <v>1</v>
      </c>
      <c r="D57" s="20" t="s">
        <v>361</v>
      </c>
      <c r="E57" s="20">
        <v>13</v>
      </c>
      <c r="F57" s="20" t="s">
        <v>378</v>
      </c>
      <c r="G57" s="1">
        <v>5160</v>
      </c>
      <c r="I57" s="22">
        <f t="shared" si="0"/>
        <v>100</v>
      </c>
      <c r="J57" s="22">
        <f t="shared" si="1"/>
        <v>0</v>
      </c>
      <c r="K57" s="1">
        <f t="shared" si="2"/>
        <v>1</v>
      </c>
      <c r="L57" s="1">
        <v>0</v>
      </c>
      <c r="M57" s="1">
        <f t="shared" si="3"/>
        <v>0</v>
      </c>
      <c r="N57" s="1" t="str">
        <f t="shared" si="16"/>
        <v/>
      </c>
      <c r="O57" s="1" t="str">
        <f t="shared" si="4"/>
        <v/>
      </c>
      <c r="P57" s="1">
        <f t="shared" si="5"/>
        <v>1</v>
      </c>
      <c r="Q57" s="1" t="str">
        <f t="shared" si="7"/>
        <v>Landsbygdsregioner</v>
      </c>
      <c r="S57" s="1" t="str">
        <f t="shared" si="8"/>
        <v/>
      </c>
      <c r="V57" s="1">
        <v>0</v>
      </c>
      <c r="W57" s="22">
        <f t="shared" si="9"/>
        <v>0</v>
      </c>
      <c r="X57" s="1" t="str">
        <f t="shared" si="10"/>
        <v/>
      </c>
      <c r="Y57" s="22">
        <v>163.97085361895489</v>
      </c>
      <c r="Z57" s="1">
        <f t="shared" si="11"/>
        <v>1</v>
      </c>
      <c r="AA57" s="21">
        <f t="shared" si="6"/>
        <v>1</v>
      </c>
      <c r="AB57" s="1">
        <f t="shared" si="12"/>
        <v>13</v>
      </c>
      <c r="AC57" s="1" t="str">
        <f t="shared" si="13"/>
        <v>Mycket glesa landsbygdsregioner</v>
      </c>
      <c r="AD57" s="1" t="str">
        <f t="shared" si="14"/>
        <v>Landsbygdsregioner mycket avlägset belägna</v>
      </c>
      <c r="AE57" s="1" t="str">
        <f t="shared" si="15"/>
        <v>Landsbygdsregioner</v>
      </c>
    </row>
    <row r="58" spans="1:32" x14ac:dyDescent="0.2">
      <c r="A58" s="1">
        <v>55</v>
      </c>
      <c r="B58" s="1" t="s">
        <v>339</v>
      </c>
      <c r="C58" s="20">
        <v>2</v>
      </c>
      <c r="D58" s="20" t="s">
        <v>364</v>
      </c>
      <c r="E58" s="20">
        <v>21</v>
      </c>
      <c r="F58" s="20" t="s">
        <v>370</v>
      </c>
      <c r="G58" s="1">
        <v>176918</v>
      </c>
      <c r="H58" s="1">
        <v>106414</v>
      </c>
      <c r="I58" s="22">
        <f t="shared" si="0"/>
        <v>39.851230513571259</v>
      </c>
      <c r="J58" s="22">
        <f t="shared" si="1"/>
        <v>60.148769486428741</v>
      </c>
      <c r="K58" s="1" t="str">
        <f t="shared" si="2"/>
        <v/>
      </c>
      <c r="L58" s="1">
        <v>0</v>
      </c>
      <c r="M58" s="1">
        <f t="shared" si="3"/>
        <v>0</v>
      </c>
      <c r="N58" s="1" t="str">
        <f t="shared" si="16"/>
        <v/>
      </c>
      <c r="O58" s="1">
        <f t="shared" si="4"/>
        <v>1</v>
      </c>
      <c r="P58" s="1">
        <f t="shared" si="5"/>
        <v>2</v>
      </c>
      <c r="Q58" s="1" t="str">
        <f t="shared" si="7"/>
        <v>Blandade regioner</v>
      </c>
      <c r="S58" s="1" t="str">
        <f t="shared" si="8"/>
        <v/>
      </c>
      <c r="V58" s="1">
        <v>150720</v>
      </c>
      <c r="W58" s="22">
        <f t="shared" si="9"/>
        <v>85.192009857674179</v>
      </c>
      <c r="X58" s="1">
        <f t="shared" si="10"/>
        <v>1</v>
      </c>
      <c r="Y58" s="22">
        <v>25.579715379600636</v>
      </c>
      <c r="Z58" s="1" t="str">
        <f t="shared" si="11"/>
        <v/>
      </c>
      <c r="AA58" s="21" t="str">
        <f t="shared" si="6"/>
        <v/>
      </c>
      <c r="AB58" s="1">
        <f t="shared" si="12"/>
        <v>21</v>
      </c>
      <c r="AC58" s="1" t="str">
        <f t="shared" si="13"/>
        <v>Täta blandade regioner</v>
      </c>
      <c r="AD58" s="1" t="str">
        <f t="shared" si="14"/>
        <v>Täta regioner nära en större stad</v>
      </c>
      <c r="AE58" s="1" t="str">
        <f t="shared" si="15"/>
        <v>Täta regioner</v>
      </c>
    </row>
    <row r="59" spans="1:32" x14ac:dyDescent="0.2">
      <c r="A59" s="1">
        <v>56</v>
      </c>
      <c r="B59" s="1" t="s">
        <v>342</v>
      </c>
      <c r="C59" s="20">
        <v>2</v>
      </c>
      <c r="D59" s="20" t="s">
        <v>364</v>
      </c>
      <c r="E59" s="20">
        <v>22</v>
      </c>
      <c r="F59" s="20" t="s">
        <v>363</v>
      </c>
      <c r="G59" s="1">
        <v>9601</v>
      </c>
      <c r="H59" s="1">
        <v>5682</v>
      </c>
      <c r="I59" s="22">
        <f t="shared" si="0"/>
        <v>40.818664722424749</v>
      </c>
      <c r="J59" s="22">
        <f t="shared" si="1"/>
        <v>59.181335277575251</v>
      </c>
      <c r="K59" s="1" t="str">
        <f t="shared" si="2"/>
        <v/>
      </c>
      <c r="L59" s="1">
        <v>0</v>
      </c>
      <c r="M59" s="1">
        <f t="shared" si="3"/>
        <v>0</v>
      </c>
      <c r="N59" s="1" t="str">
        <f t="shared" si="16"/>
        <v/>
      </c>
      <c r="O59" s="1">
        <f t="shared" si="4"/>
        <v>1</v>
      </c>
      <c r="P59" s="1">
        <f t="shared" si="5"/>
        <v>2</v>
      </c>
      <c r="Q59" s="1" t="str">
        <f t="shared" si="7"/>
        <v>Blandade regioner</v>
      </c>
      <c r="S59" s="1" t="str">
        <f t="shared" si="8"/>
        <v/>
      </c>
      <c r="V59" s="1">
        <v>0</v>
      </c>
      <c r="W59" s="22">
        <f t="shared" si="9"/>
        <v>0</v>
      </c>
      <c r="X59" s="1" t="str">
        <f t="shared" si="10"/>
        <v/>
      </c>
      <c r="Y59" s="22">
        <v>80.257393327083989</v>
      </c>
      <c r="Z59" s="1" t="str">
        <f t="shared" si="11"/>
        <v/>
      </c>
      <c r="AA59" s="21" t="str">
        <f t="shared" si="6"/>
        <v/>
      </c>
      <c r="AB59" s="1">
        <f t="shared" si="12"/>
        <v>22</v>
      </c>
      <c r="AC59" s="1" t="str">
        <f t="shared" si="13"/>
        <v>Glesa blandade regioner</v>
      </c>
      <c r="AD59" s="1" t="str">
        <f t="shared" si="14"/>
        <v>Täta regioner avlägset belägna</v>
      </c>
      <c r="AE59" s="1" t="str">
        <f t="shared" si="15"/>
        <v>Täta regioner</v>
      </c>
    </row>
    <row r="60" spans="1:32" x14ac:dyDescent="0.2">
      <c r="A60" s="1">
        <v>57</v>
      </c>
      <c r="B60" s="1" t="s">
        <v>333</v>
      </c>
      <c r="C60" s="20">
        <v>1</v>
      </c>
      <c r="D60" s="20" t="s">
        <v>361</v>
      </c>
      <c r="E60" s="20">
        <v>12</v>
      </c>
      <c r="F60" s="20" t="s">
        <v>360</v>
      </c>
      <c r="G60" s="1">
        <v>3289</v>
      </c>
      <c r="I60" s="22">
        <f t="shared" si="0"/>
        <v>100</v>
      </c>
      <c r="J60" s="22">
        <f t="shared" si="1"/>
        <v>0</v>
      </c>
      <c r="K60" s="1">
        <f t="shared" si="2"/>
        <v>1</v>
      </c>
      <c r="L60" s="1">
        <v>0</v>
      </c>
      <c r="M60" s="1">
        <f t="shared" si="3"/>
        <v>0</v>
      </c>
      <c r="N60" s="1" t="str">
        <f t="shared" si="16"/>
        <v/>
      </c>
      <c r="O60" s="1" t="str">
        <f t="shared" si="4"/>
        <v/>
      </c>
      <c r="P60" s="1">
        <f t="shared" si="5"/>
        <v>1</v>
      </c>
      <c r="Q60" s="1" t="str">
        <f t="shared" si="7"/>
        <v>Landsbygdsregioner</v>
      </c>
      <c r="S60" s="1" t="str">
        <f t="shared" si="8"/>
        <v/>
      </c>
      <c r="V60" s="1">
        <v>0</v>
      </c>
      <c r="W60" s="22">
        <f t="shared" si="9"/>
        <v>0</v>
      </c>
      <c r="X60" s="1" t="str">
        <f t="shared" si="10"/>
        <v/>
      </c>
      <c r="Y60" s="22">
        <v>71.351388466605854</v>
      </c>
      <c r="Z60" s="1">
        <f t="shared" si="11"/>
        <v>1</v>
      </c>
      <c r="AA60" s="21" t="str">
        <f t="shared" si="6"/>
        <v/>
      </c>
      <c r="AB60" s="1">
        <f t="shared" si="12"/>
        <v>12</v>
      </c>
      <c r="AC60" s="1" t="str">
        <f t="shared" si="13"/>
        <v>Glesa landsbygdsregioner</v>
      </c>
      <c r="AD60" s="1" t="str">
        <f t="shared" si="14"/>
        <v>Landsbygdsregioner avlägset belägna</v>
      </c>
      <c r="AE60" s="1" t="str">
        <f t="shared" si="15"/>
        <v>Landsbygdsregioner</v>
      </c>
    </row>
    <row r="61" spans="1:32" x14ac:dyDescent="0.2">
      <c r="A61" s="1">
        <v>58</v>
      </c>
      <c r="B61" s="1" t="s">
        <v>332</v>
      </c>
      <c r="C61" s="20">
        <v>1</v>
      </c>
      <c r="D61" s="20" t="s">
        <v>361</v>
      </c>
      <c r="E61" s="20">
        <v>13</v>
      </c>
      <c r="F61" s="20" t="s">
        <v>378</v>
      </c>
      <c r="G61" s="1">
        <v>4851</v>
      </c>
      <c r="I61" s="22">
        <f t="shared" si="0"/>
        <v>100</v>
      </c>
      <c r="J61" s="22">
        <f t="shared" si="1"/>
        <v>0</v>
      </c>
      <c r="K61" s="1">
        <f t="shared" si="2"/>
        <v>1</v>
      </c>
      <c r="L61" s="1">
        <v>0</v>
      </c>
      <c r="M61" s="1">
        <f t="shared" si="3"/>
        <v>0</v>
      </c>
      <c r="N61" s="1" t="str">
        <f t="shared" si="16"/>
        <v/>
      </c>
      <c r="O61" s="1" t="str">
        <f t="shared" si="4"/>
        <v/>
      </c>
      <c r="P61" s="1">
        <f t="shared" si="5"/>
        <v>1</v>
      </c>
      <c r="Q61" s="1" t="str">
        <f t="shared" si="7"/>
        <v>Landsbygdsregioner</v>
      </c>
      <c r="S61" s="1" t="str">
        <f t="shared" si="8"/>
        <v/>
      </c>
      <c r="V61" s="1">
        <v>0</v>
      </c>
      <c r="W61" s="22">
        <f t="shared" si="9"/>
        <v>0</v>
      </c>
      <c r="X61" s="1" t="str">
        <f t="shared" si="10"/>
        <v/>
      </c>
      <c r="Y61" s="22">
        <v>113.15298111386821</v>
      </c>
      <c r="Z61" s="1">
        <f t="shared" si="11"/>
        <v>1</v>
      </c>
      <c r="AA61" s="21">
        <f t="shared" si="6"/>
        <v>1</v>
      </c>
      <c r="AB61" s="1">
        <f t="shared" si="12"/>
        <v>13</v>
      </c>
      <c r="AC61" s="1" t="str">
        <f t="shared" si="13"/>
        <v>Mycket glesa landsbygdsregioner</v>
      </c>
      <c r="AD61" s="1" t="str">
        <f t="shared" si="14"/>
        <v>Landsbygdsregioner mycket avlägset belägna</v>
      </c>
      <c r="AE61" s="1" t="str">
        <f t="shared" si="15"/>
        <v>Landsbygdsregioner</v>
      </c>
    </row>
    <row r="62" spans="1:32" x14ac:dyDescent="0.2">
      <c r="A62" s="1">
        <v>59</v>
      </c>
      <c r="B62" s="1" t="s">
        <v>337</v>
      </c>
      <c r="C62" s="20">
        <v>2</v>
      </c>
      <c r="D62" s="20" t="s">
        <v>364</v>
      </c>
      <c r="E62" s="20">
        <v>22</v>
      </c>
      <c r="F62" s="20" t="s">
        <v>363</v>
      </c>
      <c r="G62" s="1">
        <v>17462</v>
      </c>
      <c r="H62" s="1">
        <v>11632</v>
      </c>
      <c r="I62" s="22">
        <f t="shared" si="0"/>
        <v>33.38678272820983</v>
      </c>
      <c r="J62" s="22">
        <f t="shared" si="1"/>
        <v>66.613217271790177</v>
      </c>
      <c r="K62" s="1" t="str">
        <f t="shared" si="2"/>
        <v/>
      </c>
      <c r="L62" s="1">
        <v>0</v>
      </c>
      <c r="M62" s="1">
        <f t="shared" si="3"/>
        <v>0</v>
      </c>
      <c r="N62" s="1" t="str">
        <f t="shared" si="16"/>
        <v/>
      </c>
      <c r="O62" s="1">
        <f t="shared" si="4"/>
        <v>1</v>
      </c>
      <c r="P62" s="1">
        <f t="shared" si="5"/>
        <v>2</v>
      </c>
      <c r="Q62" s="1" t="str">
        <f t="shared" si="7"/>
        <v>Blandade regioner</v>
      </c>
      <c r="S62" s="1" t="str">
        <f t="shared" si="8"/>
        <v/>
      </c>
      <c r="V62" s="1">
        <v>0</v>
      </c>
      <c r="W62" s="22">
        <f t="shared" si="9"/>
        <v>0</v>
      </c>
      <c r="X62" s="1" t="str">
        <f t="shared" si="10"/>
        <v/>
      </c>
      <c r="Y62" s="22">
        <v>152.98370385225081</v>
      </c>
      <c r="Z62" s="1" t="str">
        <f t="shared" si="11"/>
        <v/>
      </c>
      <c r="AA62" s="21" t="str">
        <f t="shared" si="6"/>
        <v/>
      </c>
      <c r="AB62" s="1">
        <f t="shared" si="12"/>
        <v>22</v>
      </c>
      <c r="AC62" s="1" t="str">
        <f t="shared" si="13"/>
        <v>Glesa blandade regioner</v>
      </c>
      <c r="AD62" s="1" t="str">
        <f t="shared" si="14"/>
        <v>Täta regioner avlägset belägna</v>
      </c>
      <c r="AE62" s="1" t="str">
        <f t="shared" si="15"/>
        <v>Täta regioner</v>
      </c>
    </row>
    <row r="63" spans="1:32" x14ac:dyDescent="0.2">
      <c r="A63" s="1">
        <v>60</v>
      </c>
      <c r="B63" s="1" t="s">
        <v>343</v>
      </c>
      <c r="C63" s="20">
        <v>2</v>
      </c>
      <c r="D63" s="20" t="s">
        <v>364</v>
      </c>
      <c r="E63" s="20">
        <v>22</v>
      </c>
      <c r="F63" s="20" t="s">
        <v>363</v>
      </c>
      <c r="G63" s="1">
        <v>28630</v>
      </c>
      <c r="H63" s="1">
        <v>16159</v>
      </c>
      <c r="I63" s="22">
        <f t="shared" si="0"/>
        <v>43.55920363255327</v>
      </c>
      <c r="J63" s="22">
        <f t="shared" si="1"/>
        <v>56.44079636744673</v>
      </c>
      <c r="K63" s="1" t="str">
        <f t="shared" si="2"/>
        <v/>
      </c>
      <c r="L63" s="1">
        <v>0</v>
      </c>
      <c r="M63" s="1">
        <f t="shared" si="3"/>
        <v>0</v>
      </c>
      <c r="N63" s="1" t="str">
        <f t="shared" si="16"/>
        <v/>
      </c>
      <c r="O63" s="1">
        <f t="shared" si="4"/>
        <v>1</v>
      </c>
      <c r="P63" s="1">
        <f t="shared" si="5"/>
        <v>2</v>
      </c>
      <c r="Q63" s="1" t="str">
        <f t="shared" si="7"/>
        <v>Blandade regioner</v>
      </c>
      <c r="R63" s="1" t="s">
        <v>493</v>
      </c>
      <c r="S63" s="1" t="str">
        <f t="shared" si="8"/>
        <v/>
      </c>
      <c r="T63" s="1" t="s">
        <v>493</v>
      </c>
      <c r="U63" s="1" t="s">
        <v>493</v>
      </c>
      <c r="V63" s="1">
        <v>0</v>
      </c>
      <c r="W63" s="22">
        <f t="shared" si="9"/>
        <v>0</v>
      </c>
      <c r="X63" s="1" t="str">
        <f t="shared" si="10"/>
        <v/>
      </c>
      <c r="Y63" s="22">
        <v>201.36987130167168</v>
      </c>
      <c r="Z63" s="1" t="str">
        <f t="shared" si="11"/>
        <v/>
      </c>
      <c r="AA63" s="21" t="str">
        <f t="shared" si="6"/>
        <v/>
      </c>
      <c r="AB63" s="1">
        <f t="shared" si="12"/>
        <v>22</v>
      </c>
      <c r="AC63" s="1" t="str">
        <f t="shared" si="13"/>
        <v>Glesa blandade regioner</v>
      </c>
      <c r="AD63" s="1" t="str">
        <f t="shared" si="14"/>
        <v>Täta regioner avlägset belägna</v>
      </c>
      <c r="AE63" s="1" t="str">
        <f t="shared" si="15"/>
        <v>Täta regioner</v>
      </c>
    </row>
    <row r="64" spans="1:32" x14ac:dyDescent="0.2">
      <c r="A64" s="32"/>
      <c r="B64" s="32"/>
      <c r="C64" s="32"/>
      <c r="D64" s="32"/>
      <c r="E64" s="32"/>
      <c r="F64" s="32" t="s">
        <v>418</v>
      </c>
      <c r="G64" s="32">
        <v>10379295</v>
      </c>
      <c r="H64" s="32">
        <v>7124426</v>
      </c>
      <c r="I64" s="32"/>
      <c r="J64" s="32"/>
      <c r="K64" s="32">
        <f t="shared" ref="K64:P64" si="17">SUM(K4:K63)</f>
        <v>32</v>
      </c>
      <c r="L64" s="32">
        <f t="shared" si="17"/>
        <v>4</v>
      </c>
      <c r="M64" s="32">
        <f t="shared" si="17"/>
        <v>3</v>
      </c>
      <c r="N64" s="32">
        <f t="shared" si="17"/>
        <v>3</v>
      </c>
      <c r="O64" s="32">
        <f t="shared" si="17"/>
        <v>25</v>
      </c>
      <c r="P64" s="32">
        <f t="shared" si="17"/>
        <v>91</v>
      </c>
      <c r="Q64" s="32"/>
      <c r="R64" s="32"/>
      <c r="S64" s="32">
        <f>SUM(S4:S63)</f>
        <v>7</v>
      </c>
      <c r="T64" s="32"/>
      <c r="U64" s="32"/>
      <c r="V64" s="32">
        <v>8650315</v>
      </c>
      <c r="W64" s="35">
        <f t="shared" si="9"/>
        <v>83.342028528912607</v>
      </c>
      <c r="X64" s="32">
        <f>SUM(X4:X63)</f>
        <v>22</v>
      </c>
      <c r="Y64" s="35">
        <v>22.451036467164439</v>
      </c>
      <c r="Z64" s="32">
        <f>SUM(Z4:Z63)</f>
        <v>12</v>
      </c>
      <c r="AA64" s="32">
        <f>SUM(AA4:AA63)</f>
        <v>9</v>
      </c>
      <c r="AB64" s="32"/>
      <c r="AC64" s="32"/>
      <c r="AD64" s="32"/>
      <c r="AE64" s="32"/>
      <c r="AF64" s="32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C6D6-F567-40BD-B60A-3EF8A57F8672}">
  <dimension ref="A1:H291"/>
  <sheetViews>
    <sheetView workbookViewId="0">
      <selection activeCell="H1" sqref="H1"/>
    </sheetView>
  </sheetViews>
  <sheetFormatPr defaultColWidth="9.140625" defaultRowHeight="12.75" x14ac:dyDescent="0.2"/>
  <cols>
    <col min="1" max="3" width="9.140625" style="50"/>
    <col min="4" max="4" width="31.140625" style="50" customWidth="1"/>
    <col min="5" max="5" width="9.140625" style="50"/>
    <col min="6" max="6" width="24.85546875" style="50" customWidth="1"/>
    <col min="7" max="7" width="41.85546875" style="50" customWidth="1"/>
    <col min="8" max="8" width="9.140625" style="50"/>
    <col min="9" max="9" width="23.7109375" style="50" customWidth="1"/>
    <col min="10" max="16384" width="9.140625" style="50"/>
  </cols>
  <sheetData>
    <row r="1" spans="1:8" x14ac:dyDescent="0.2">
      <c r="A1" s="50" t="s">
        <v>402</v>
      </c>
      <c r="B1" s="50" t="s">
        <v>34</v>
      </c>
      <c r="C1" s="50" t="s">
        <v>494</v>
      </c>
      <c r="D1" s="50" t="s">
        <v>495</v>
      </c>
      <c r="E1" s="50" t="s">
        <v>496</v>
      </c>
      <c r="F1" s="50" t="s">
        <v>37</v>
      </c>
      <c r="G1" s="50" t="s">
        <v>497</v>
      </c>
      <c r="H1" s="50" t="s">
        <v>498</v>
      </c>
    </row>
    <row r="2" spans="1:8" x14ac:dyDescent="0.2">
      <c r="A2" s="50">
        <v>114</v>
      </c>
      <c r="B2" s="50" t="s">
        <v>40</v>
      </c>
      <c r="C2" s="50">
        <v>30</v>
      </c>
      <c r="D2" s="50" t="s">
        <v>41</v>
      </c>
      <c r="E2" s="50">
        <v>3</v>
      </c>
      <c r="F2" s="50" t="s">
        <v>41</v>
      </c>
      <c r="G2" s="50" t="s">
        <v>41</v>
      </c>
      <c r="H2" s="50" t="s">
        <v>41</v>
      </c>
    </row>
    <row r="3" spans="1:8" x14ac:dyDescent="0.2">
      <c r="A3" s="50">
        <v>115</v>
      </c>
      <c r="B3" s="50" t="s">
        <v>42</v>
      </c>
      <c r="C3" s="50">
        <v>21</v>
      </c>
      <c r="D3" s="50" t="s">
        <v>43</v>
      </c>
      <c r="E3" s="50">
        <v>2</v>
      </c>
      <c r="F3" s="50" t="s">
        <v>44</v>
      </c>
      <c r="G3" s="50" t="s">
        <v>468</v>
      </c>
      <c r="H3" s="50" t="s">
        <v>46</v>
      </c>
    </row>
    <row r="4" spans="1:8" x14ac:dyDescent="0.2">
      <c r="A4" s="50">
        <v>117</v>
      </c>
      <c r="B4" s="50" t="s">
        <v>47</v>
      </c>
      <c r="C4" s="50">
        <v>21</v>
      </c>
      <c r="D4" s="50" t="s">
        <v>43</v>
      </c>
      <c r="E4" s="50">
        <v>2</v>
      </c>
      <c r="F4" s="50" t="s">
        <v>44</v>
      </c>
      <c r="G4" s="50" t="s">
        <v>468</v>
      </c>
      <c r="H4" s="50" t="s">
        <v>46</v>
      </c>
    </row>
    <row r="5" spans="1:8" x14ac:dyDescent="0.2">
      <c r="A5" s="50">
        <v>120</v>
      </c>
      <c r="B5" s="50" t="s">
        <v>48</v>
      </c>
      <c r="C5" s="50">
        <v>21</v>
      </c>
      <c r="D5" s="50" t="s">
        <v>43</v>
      </c>
      <c r="E5" s="50">
        <v>2</v>
      </c>
      <c r="F5" s="50" t="s">
        <v>44</v>
      </c>
      <c r="G5" s="50" t="s">
        <v>468</v>
      </c>
      <c r="H5" s="50" t="s">
        <v>46</v>
      </c>
    </row>
    <row r="6" spans="1:8" x14ac:dyDescent="0.2">
      <c r="A6" s="50">
        <v>123</v>
      </c>
      <c r="B6" s="50" t="s">
        <v>49</v>
      </c>
      <c r="C6" s="50">
        <v>30</v>
      </c>
      <c r="D6" s="50" t="s">
        <v>41</v>
      </c>
      <c r="E6" s="50">
        <v>3</v>
      </c>
      <c r="F6" s="50" t="s">
        <v>41</v>
      </c>
      <c r="G6" s="50" t="s">
        <v>41</v>
      </c>
      <c r="H6" s="50" t="s">
        <v>41</v>
      </c>
    </row>
    <row r="7" spans="1:8" x14ac:dyDescent="0.2">
      <c r="A7" s="50">
        <v>125</v>
      </c>
      <c r="B7" s="50" t="s">
        <v>50</v>
      </c>
      <c r="C7" s="50">
        <v>11</v>
      </c>
      <c r="D7" s="50" t="s">
        <v>51</v>
      </c>
      <c r="E7" s="50">
        <v>1</v>
      </c>
      <c r="F7" s="50" t="s">
        <v>52</v>
      </c>
      <c r="G7" s="50" t="s">
        <v>467</v>
      </c>
      <c r="H7" s="50" t="s">
        <v>52</v>
      </c>
    </row>
    <row r="8" spans="1:8" x14ac:dyDescent="0.2">
      <c r="A8" s="50">
        <v>126</v>
      </c>
      <c r="B8" s="50" t="s">
        <v>54</v>
      </c>
      <c r="C8" s="50">
        <v>30</v>
      </c>
      <c r="D8" s="50" t="s">
        <v>41</v>
      </c>
      <c r="E8" s="50">
        <v>3</v>
      </c>
      <c r="F8" s="50" t="s">
        <v>41</v>
      </c>
      <c r="G8" s="50" t="s">
        <v>41</v>
      </c>
      <c r="H8" s="50" t="s">
        <v>41</v>
      </c>
    </row>
    <row r="9" spans="1:8" x14ac:dyDescent="0.2">
      <c r="A9" s="50">
        <v>127</v>
      </c>
      <c r="B9" s="50" t="s">
        <v>55</v>
      </c>
      <c r="C9" s="50">
        <v>30</v>
      </c>
      <c r="D9" s="50" t="s">
        <v>41</v>
      </c>
      <c r="E9" s="50">
        <v>3</v>
      </c>
      <c r="F9" s="50" t="s">
        <v>41</v>
      </c>
      <c r="G9" s="50" t="s">
        <v>41</v>
      </c>
      <c r="H9" s="50" t="s">
        <v>41</v>
      </c>
    </row>
    <row r="10" spans="1:8" x14ac:dyDescent="0.2">
      <c r="A10" s="50">
        <v>128</v>
      </c>
      <c r="B10" s="50" t="s">
        <v>56</v>
      </c>
      <c r="C10" s="50">
        <v>30</v>
      </c>
      <c r="D10" s="50" t="s">
        <v>41</v>
      </c>
      <c r="E10" s="50">
        <v>3</v>
      </c>
      <c r="F10" s="50" t="s">
        <v>41</v>
      </c>
      <c r="G10" s="50" t="s">
        <v>41</v>
      </c>
      <c r="H10" s="50" t="s">
        <v>41</v>
      </c>
    </row>
    <row r="11" spans="1:8" x14ac:dyDescent="0.2">
      <c r="A11" s="50">
        <v>136</v>
      </c>
      <c r="B11" s="50" t="s">
        <v>57</v>
      </c>
      <c r="C11" s="50">
        <v>30</v>
      </c>
      <c r="D11" s="50" t="s">
        <v>41</v>
      </c>
      <c r="E11" s="50">
        <v>3</v>
      </c>
      <c r="F11" s="50" t="s">
        <v>41</v>
      </c>
      <c r="G11" s="50" t="s">
        <v>41</v>
      </c>
      <c r="H11" s="50" t="s">
        <v>41</v>
      </c>
    </row>
    <row r="12" spans="1:8" x14ac:dyDescent="0.2">
      <c r="A12" s="50">
        <v>138</v>
      </c>
      <c r="B12" s="50" t="s">
        <v>58</v>
      </c>
      <c r="C12" s="50">
        <v>30</v>
      </c>
      <c r="D12" s="50" t="s">
        <v>41</v>
      </c>
      <c r="E12" s="50">
        <v>3</v>
      </c>
      <c r="F12" s="50" t="s">
        <v>41</v>
      </c>
      <c r="G12" s="50" t="s">
        <v>41</v>
      </c>
      <c r="H12" s="50" t="s">
        <v>41</v>
      </c>
    </row>
    <row r="13" spans="1:8" x14ac:dyDescent="0.2">
      <c r="A13" s="50">
        <v>139</v>
      </c>
      <c r="B13" s="50" t="s">
        <v>59</v>
      </c>
      <c r="C13" s="50">
        <v>30</v>
      </c>
      <c r="D13" s="50" t="s">
        <v>41</v>
      </c>
      <c r="E13" s="50">
        <v>3</v>
      </c>
      <c r="F13" s="50" t="s">
        <v>41</v>
      </c>
      <c r="G13" s="50" t="s">
        <v>41</v>
      </c>
      <c r="H13" s="50" t="s">
        <v>41</v>
      </c>
    </row>
    <row r="14" spans="1:8" x14ac:dyDescent="0.2">
      <c r="A14" s="50">
        <v>140</v>
      </c>
      <c r="B14" s="50" t="s">
        <v>60</v>
      </c>
      <c r="C14" s="50">
        <v>21</v>
      </c>
      <c r="D14" s="50" t="s">
        <v>43</v>
      </c>
      <c r="E14" s="50">
        <v>2</v>
      </c>
      <c r="F14" s="50" t="s">
        <v>44</v>
      </c>
      <c r="G14" s="50" t="s">
        <v>468</v>
      </c>
      <c r="H14" s="50" t="s">
        <v>46</v>
      </c>
    </row>
    <row r="15" spans="1:8" x14ac:dyDescent="0.2">
      <c r="A15" s="50">
        <v>160</v>
      </c>
      <c r="B15" s="50" t="s">
        <v>61</v>
      </c>
      <c r="C15" s="50">
        <v>30</v>
      </c>
      <c r="D15" s="50" t="s">
        <v>41</v>
      </c>
      <c r="E15" s="50">
        <v>3</v>
      </c>
      <c r="F15" s="50" t="s">
        <v>41</v>
      </c>
      <c r="G15" s="50" t="s">
        <v>41</v>
      </c>
      <c r="H15" s="50" t="s">
        <v>41</v>
      </c>
    </row>
    <row r="16" spans="1:8" x14ac:dyDescent="0.2">
      <c r="A16" s="50">
        <v>162</v>
      </c>
      <c r="B16" s="50" t="s">
        <v>62</v>
      </c>
      <c r="C16" s="50">
        <v>30</v>
      </c>
      <c r="D16" s="50" t="s">
        <v>41</v>
      </c>
      <c r="E16" s="50">
        <v>3</v>
      </c>
      <c r="F16" s="50" t="s">
        <v>41</v>
      </c>
      <c r="G16" s="50" t="s">
        <v>41</v>
      </c>
      <c r="H16" s="50" t="s">
        <v>41</v>
      </c>
    </row>
    <row r="17" spans="1:8" x14ac:dyDescent="0.2">
      <c r="A17" s="50">
        <v>163</v>
      </c>
      <c r="B17" s="50" t="s">
        <v>63</v>
      </c>
      <c r="C17" s="50">
        <v>30</v>
      </c>
      <c r="D17" s="50" t="s">
        <v>41</v>
      </c>
      <c r="E17" s="50">
        <v>3</v>
      </c>
      <c r="F17" s="50" t="s">
        <v>41</v>
      </c>
      <c r="G17" s="50" t="s">
        <v>41</v>
      </c>
      <c r="H17" s="50" t="s">
        <v>41</v>
      </c>
    </row>
    <row r="18" spans="1:8" x14ac:dyDescent="0.2">
      <c r="A18" s="50">
        <v>180</v>
      </c>
      <c r="B18" s="50" t="s">
        <v>64</v>
      </c>
      <c r="C18" s="50">
        <v>30</v>
      </c>
      <c r="D18" s="50" t="s">
        <v>41</v>
      </c>
      <c r="E18" s="50">
        <v>3</v>
      </c>
      <c r="F18" s="50" t="s">
        <v>41</v>
      </c>
      <c r="G18" s="50" t="s">
        <v>41</v>
      </c>
      <c r="H18" s="50" t="s">
        <v>41</v>
      </c>
    </row>
    <row r="19" spans="1:8" x14ac:dyDescent="0.2">
      <c r="A19" s="50">
        <v>181</v>
      </c>
      <c r="B19" s="50" t="s">
        <v>65</v>
      </c>
      <c r="C19" s="50">
        <v>30</v>
      </c>
      <c r="D19" s="50" t="s">
        <v>41</v>
      </c>
      <c r="E19" s="50">
        <v>3</v>
      </c>
      <c r="F19" s="50" t="s">
        <v>41</v>
      </c>
      <c r="G19" s="50" t="s">
        <v>41</v>
      </c>
      <c r="H19" s="50" t="s">
        <v>41</v>
      </c>
    </row>
    <row r="20" spans="1:8" x14ac:dyDescent="0.2">
      <c r="A20" s="50">
        <v>182</v>
      </c>
      <c r="B20" s="50" t="s">
        <v>66</v>
      </c>
      <c r="C20" s="50">
        <v>30</v>
      </c>
      <c r="D20" s="50" t="s">
        <v>41</v>
      </c>
      <c r="E20" s="50">
        <v>3</v>
      </c>
      <c r="F20" s="50" t="s">
        <v>41</v>
      </c>
      <c r="G20" s="50" t="s">
        <v>41</v>
      </c>
      <c r="H20" s="50" t="s">
        <v>41</v>
      </c>
    </row>
    <row r="21" spans="1:8" x14ac:dyDescent="0.2">
      <c r="A21" s="50">
        <v>183</v>
      </c>
      <c r="B21" s="50" t="s">
        <v>67</v>
      </c>
      <c r="C21" s="50">
        <v>30</v>
      </c>
      <c r="D21" s="50" t="s">
        <v>41</v>
      </c>
      <c r="E21" s="50">
        <v>3</v>
      </c>
      <c r="F21" s="50" t="s">
        <v>41</v>
      </c>
      <c r="G21" s="50" t="s">
        <v>41</v>
      </c>
      <c r="H21" s="50" t="s">
        <v>41</v>
      </c>
    </row>
    <row r="22" spans="1:8" x14ac:dyDescent="0.2">
      <c r="A22" s="50">
        <v>184</v>
      </c>
      <c r="B22" s="50" t="s">
        <v>68</v>
      </c>
      <c r="C22" s="50">
        <v>30</v>
      </c>
      <c r="D22" s="50" t="s">
        <v>41</v>
      </c>
      <c r="E22" s="50">
        <v>3</v>
      </c>
      <c r="F22" s="50" t="s">
        <v>41</v>
      </c>
      <c r="G22" s="50" t="s">
        <v>41</v>
      </c>
      <c r="H22" s="50" t="s">
        <v>41</v>
      </c>
    </row>
    <row r="23" spans="1:8" x14ac:dyDescent="0.2">
      <c r="A23" s="50">
        <v>186</v>
      </c>
      <c r="B23" s="50" t="s">
        <v>69</v>
      </c>
      <c r="C23" s="50">
        <v>30</v>
      </c>
      <c r="D23" s="50" t="s">
        <v>41</v>
      </c>
      <c r="E23" s="50">
        <v>3</v>
      </c>
      <c r="F23" s="50" t="s">
        <v>41</v>
      </c>
      <c r="G23" s="50" t="s">
        <v>41</v>
      </c>
      <c r="H23" s="50" t="s">
        <v>41</v>
      </c>
    </row>
    <row r="24" spans="1:8" x14ac:dyDescent="0.2">
      <c r="A24" s="50">
        <v>187</v>
      </c>
      <c r="B24" s="50" t="s">
        <v>70</v>
      </c>
      <c r="C24" s="50">
        <v>21</v>
      </c>
      <c r="D24" s="50" t="s">
        <v>43</v>
      </c>
      <c r="E24" s="50">
        <v>2</v>
      </c>
      <c r="F24" s="50" t="s">
        <v>44</v>
      </c>
      <c r="G24" s="50" t="s">
        <v>468</v>
      </c>
      <c r="H24" s="50" t="s">
        <v>46</v>
      </c>
    </row>
    <row r="25" spans="1:8" x14ac:dyDescent="0.2">
      <c r="A25" s="50">
        <v>188</v>
      </c>
      <c r="B25" s="50" t="s">
        <v>71</v>
      </c>
      <c r="C25" s="50">
        <v>11</v>
      </c>
      <c r="D25" s="50" t="s">
        <v>51</v>
      </c>
      <c r="E25" s="50">
        <v>1</v>
      </c>
      <c r="F25" s="50" t="s">
        <v>52</v>
      </c>
      <c r="G25" s="50" t="s">
        <v>467</v>
      </c>
      <c r="H25" s="50" t="s">
        <v>52</v>
      </c>
    </row>
    <row r="26" spans="1:8" x14ac:dyDescent="0.2">
      <c r="A26" s="50">
        <v>191</v>
      </c>
      <c r="B26" s="50" t="s">
        <v>72</v>
      </c>
      <c r="C26" s="50">
        <v>30</v>
      </c>
      <c r="D26" s="50" t="s">
        <v>41</v>
      </c>
      <c r="E26" s="50">
        <v>3</v>
      </c>
      <c r="F26" s="50" t="s">
        <v>41</v>
      </c>
      <c r="G26" s="50" t="s">
        <v>41</v>
      </c>
      <c r="H26" s="50" t="s">
        <v>41</v>
      </c>
    </row>
    <row r="27" spans="1:8" x14ac:dyDescent="0.2">
      <c r="A27" s="50">
        <v>192</v>
      </c>
      <c r="B27" s="50" t="s">
        <v>73</v>
      </c>
      <c r="C27" s="50">
        <v>11</v>
      </c>
      <c r="D27" s="50" t="s">
        <v>51</v>
      </c>
      <c r="E27" s="50">
        <v>1</v>
      </c>
      <c r="F27" s="50" t="s">
        <v>52</v>
      </c>
      <c r="G27" s="50" t="s">
        <v>467</v>
      </c>
      <c r="H27" s="50" t="s">
        <v>52</v>
      </c>
    </row>
    <row r="28" spans="1:8" x14ac:dyDescent="0.2">
      <c r="A28" s="50">
        <v>305</v>
      </c>
      <c r="B28" s="50" t="s">
        <v>74</v>
      </c>
      <c r="C28" s="50">
        <v>21</v>
      </c>
      <c r="D28" s="50" t="s">
        <v>43</v>
      </c>
      <c r="E28" s="50">
        <v>2</v>
      </c>
      <c r="F28" s="50" t="s">
        <v>44</v>
      </c>
      <c r="G28" s="50" t="s">
        <v>468</v>
      </c>
      <c r="H28" s="50" t="s">
        <v>46</v>
      </c>
    </row>
    <row r="29" spans="1:8" x14ac:dyDescent="0.2">
      <c r="A29" s="50">
        <v>319</v>
      </c>
      <c r="B29" s="50" t="s">
        <v>75</v>
      </c>
      <c r="C29" s="50">
        <v>11</v>
      </c>
      <c r="D29" s="50" t="s">
        <v>51</v>
      </c>
      <c r="E29" s="50">
        <v>1</v>
      </c>
      <c r="F29" s="50" t="s">
        <v>52</v>
      </c>
      <c r="G29" s="50" t="s">
        <v>467</v>
      </c>
      <c r="H29" s="50" t="s">
        <v>52</v>
      </c>
    </row>
    <row r="30" spans="1:8" x14ac:dyDescent="0.2">
      <c r="A30" s="50">
        <v>330</v>
      </c>
      <c r="B30" s="50" t="s">
        <v>76</v>
      </c>
      <c r="C30" s="50">
        <v>21</v>
      </c>
      <c r="D30" s="50" t="s">
        <v>43</v>
      </c>
      <c r="E30" s="50">
        <v>2</v>
      </c>
      <c r="F30" s="50" t="s">
        <v>44</v>
      </c>
      <c r="G30" s="50" t="s">
        <v>468</v>
      </c>
      <c r="H30" s="50" t="s">
        <v>46</v>
      </c>
    </row>
    <row r="31" spans="1:8" x14ac:dyDescent="0.2">
      <c r="A31" s="50">
        <v>331</v>
      </c>
      <c r="B31" s="50" t="s">
        <v>77</v>
      </c>
      <c r="C31" s="50">
        <v>11</v>
      </c>
      <c r="D31" s="50" t="s">
        <v>51</v>
      </c>
      <c r="E31" s="50">
        <v>1</v>
      </c>
      <c r="F31" s="50" t="s">
        <v>52</v>
      </c>
      <c r="G31" s="50" t="s">
        <v>467</v>
      </c>
      <c r="H31" s="50" t="s">
        <v>52</v>
      </c>
    </row>
    <row r="32" spans="1:8" x14ac:dyDescent="0.2">
      <c r="A32" s="50">
        <v>360</v>
      </c>
      <c r="B32" s="50" t="s">
        <v>78</v>
      </c>
      <c r="C32" s="50">
        <v>11</v>
      </c>
      <c r="D32" s="50" t="s">
        <v>51</v>
      </c>
      <c r="E32" s="50">
        <v>1</v>
      </c>
      <c r="F32" s="50" t="s">
        <v>52</v>
      </c>
      <c r="G32" s="50" t="s">
        <v>467</v>
      </c>
      <c r="H32" s="50" t="s">
        <v>52</v>
      </c>
    </row>
    <row r="33" spans="1:8" x14ac:dyDescent="0.2">
      <c r="A33" s="50">
        <v>380</v>
      </c>
      <c r="B33" s="50" t="s">
        <v>79</v>
      </c>
      <c r="C33" s="50">
        <v>21</v>
      </c>
      <c r="D33" s="50" t="s">
        <v>43</v>
      </c>
      <c r="E33" s="50">
        <v>2</v>
      </c>
      <c r="F33" s="50" t="s">
        <v>44</v>
      </c>
      <c r="G33" s="50" t="s">
        <v>468</v>
      </c>
      <c r="H33" s="50" t="s">
        <v>46</v>
      </c>
    </row>
    <row r="34" spans="1:8" x14ac:dyDescent="0.2">
      <c r="A34" s="50">
        <v>381</v>
      </c>
      <c r="B34" s="50" t="s">
        <v>80</v>
      </c>
      <c r="C34" s="50">
        <v>21</v>
      </c>
      <c r="D34" s="50" t="s">
        <v>43</v>
      </c>
      <c r="E34" s="50">
        <v>2</v>
      </c>
      <c r="F34" s="50" t="s">
        <v>44</v>
      </c>
      <c r="G34" s="50" t="s">
        <v>468</v>
      </c>
      <c r="H34" s="50" t="s">
        <v>46</v>
      </c>
    </row>
    <row r="35" spans="1:8" x14ac:dyDescent="0.2">
      <c r="A35" s="50">
        <v>382</v>
      </c>
      <c r="B35" s="50" t="s">
        <v>81</v>
      </c>
      <c r="C35" s="50">
        <v>11</v>
      </c>
      <c r="D35" s="50" t="s">
        <v>51</v>
      </c>
      <c r="E35" s="50">
        <v>1</v>
      </c>
      <c r="F35" s="50" t="s">
        <v>52</v>
      </c>
      <c r="G35" s="50" t="s">
        <v>467</v>
      </c>
      <c r="H35" s="50" t="s">
        <v>52</v>
      </c>
    </row>
    <row r="36" spans="1:8" x14ac:dyDescent="0.2">
      <c r="A36" s="50">
        <v>428</v>
      </c>
      <c r="B36" s="50" t="s">
        <v>82</v>
      </c>
      <c r="C36" s="50">
        <v>12</v>
      </c>
      <c r="D36" s="50" t="s">
        <v>83</v>
      </c>
      <c r="E36" s="50">
        <v>1</v>
      </c>
      <c r="F36" s="50" t="s">
        <v>52</v>
      </c>
      <c r="G36" s="50" t="s">
        <v>84</v>
      </c>
      <c r="H36" s="50" t="s">
        <v>52</v>
      </c>
    </row>
    <row r="37" spans="1:8" x14ac:dyDescent="0.2">
      <c r="A37" s="50">
        <v>461</v>
      </c>
      <c r="B37" s="50" t="s">
        <v>85</v>
      </c>
      <c r="C37" s="50">
        <v>21</v>
      </c>
      <c r="D37" s="50" t="s">
        <v>43</v>
      </c>
      <c r="E37" s="50">
        <v>2</v>
      </c>
      <c r="F37" s="50" t="s">
        <v>44</v>
      </c>
      <c r="G37" s="50" t="s">
        <v>468</v>
      </c>
      <c r="H37" s="50" t="s">
        <v>46</v>
      </c>
    </row>
    <row r="38" spans="1:8" x14ac:dyDescent="0.2">
      <c r="A38" s="50">
        <v>480</v>
      </c>
      <c r="B38" s="50" t="s">
        <v>86</v>
      </c>
      <c r="C38" s="50">
        <v>21</v>
      </c>
      <c r="D38" s="50" t="s">
        <v>43</v>
      </c>
      <c r="E38" s="50">
        <v>2</v>
      </c>
      <c r="F38" s="50" t="s">
        <v>44</v>
      </c>
      <c r="G38" s="50" t="s">
        <v>468</v>
      </c>
      <c r="H38" s="50" t="s">
        <v>46</v>
      </c>
    </row>
    <row r="39" spans="1:8" x14ac:dyDescent="0.2">
      <c r="A39" s="50">
        <v>481</v>
      </c>
      <c r="B39" s="50" t="s">
        <v>87</v>
      </c>
      <c r="C39" s="50">
        <v>21</v>
      </c>
      <c r="D39" s="50" t="s">
        <v>43</v>
      </c>
      <c r="E39" s="50">
        <v>2</v>
      </c>
      <c r="F39" s="50" t="s">
        <v>44</v>
      </c>
      <c r="G39" s="50" t="s">
        <v>468</v>
      </c>
      <c r="H39" s="50" t="s">
        <v>46</v>
      </c>
    </row>
    <row r="40" spans="1:8" x14ac:dyDescent="0.2">
      <c r="A40" s="50">
        <v>482</v>
      </c>
      <c r="B40" s="50" t="s">
        <v>88</v>
      </c>
      <c r="C40" s="50">
        <v>11</v>
      </c>
      <c r="D40" s="50" t="s">
        <v>51</v>
      </c>
      <c r="E40" s="50">
        <v>1</v>
      </c>
      <c r="F40" s="50" t="s">
        <v>52</v>
      </c>
      <c r="G40" s="50" t="s">
        <v>467</v>
      </c>
      <c r="H40" s="50" t="s">
        <v>52</v>
      </c>
    </row>
    <row r="41" spans="1:8" x14ac:dyDescent="0.2">
      <c r="A41" s="50">
        <v>483</v>
      </c>
      <c r="B41" s="50" t="s">
        <v>89</v>
      </c>
      <c r="C41" s="50">
        <v>21</v>
      </c>
      <c r="D41" s="50" t="s">
        <v>43</v>
      </c>
      <c r="E41" s="50">
        <v>2</v>
      </c>
      <c r="F41" s="50" t="s">
        <v>44</v>
      </c>
      <c r="G41" s="50" t="s">
        <v>468</v>
      </c>
      <c r="H41" s="50" t="s">
        <v>46</v>
      </c>
    </row>
    <row r="42" spans="1:8" x14ac:dyDescent="0.2">
      <c r="A42" s="50">
        <v>484</v>
      </c>
      <c r="B42" s="50" t="s">
        <v>90</v>
      </c>
      <c r="C42" s="50">
        <v>21</v>
      </c>
      <c r="D42" s="50" t="s">
        <v>43</v>
      </c>
      <c r="E42" s="50">
        <v>2</v>
      </c>
      <c r="F42" s="50" t="s">
        <v>44</v>
      </c>
      <c r="G42" s="50" t="s">
        <v>468</v>
      </c>
      <c r="H42" s="50" t="s">
        <v>46</v>
      </c>
    </row>
    <row r="43" spans="1:8" s="96" customFormat="1" x14ac:dyDescent="0.2">
      <c r="A43" s="96">
        <v>486</v>
      </c>
      <c r="B43" s="96" t="s">
        <v>91</v>
      </c>
      <c r="C43" s="96">
        <v>21</v>
      </c>
      <c r="D43" s="96" t="s">
        <v>43</v>
      </c>
      <c r="E43" s="96">
        <v>2</v>
      </c>
      <c r="F43" s="96" t="s">
        <v>44</v>
      </c>
      <c r="G43" s="96" t="s">
        <v>468</v>
      </c>
      <c r="H43" s="96" t="s">
        <v>46</v>
      </c>
    </row>
    <row r="44" spans="1:8" x14ac:dyDescent="0.2">
      <c r="A44" s="50">
        <v>488</v>
      </c>
      <c r="B44" s="50" t="s">
        <v>92</v>
      </c>
      <c r="C44" s="50">
        <v>11</v>
      </c>
      <c r="D44" s="50" t="s">
        <v>51</v>
      </c>
      <c r="E44" s="50">
        <v>1</v>
      </c>
      <c r="F44" s="50" t="s">
        <v>52</v>
      </c>
      <c r="G44" s="50" t="s">
        <v>467</v>
      </c>
      <c r="H44" s="50" t="s">
        <v>52</v>
      </c>
    </row>
    <row r="45" spans="1:8" x14ac:dyDescent="0.2">
      <c r="A45" s="50">
        <v>509</v>
      </c>
      <c r="B45" s="50" t="s">
        <v>93</v>
      </c>
      <c r="C45" s="50">
        <v>11</v>
      </c>
      <c r="D45" s="50" t="s">
        <v>51</v>
      </c>
      <c r="E45" s="50">
        <v>1</v>
      </c>
      <c r="F45" s="50" t="s">
        <v>52</v>
      </c>
      <c r="G45" s="50" t="s">
        <v>467</v>
      </c>
      <c r="H45" s="50" t="s">
        <v>52</v>
      </c>
    </row>
    <row r="46" spans="1:8" x14ac:dyDescent="0.2">
      <c r="A46" s="50">
        <v>512</v>
      </c>
      <c r="B46" s="50" t="s">
        <v>94</v>
      </c>
      <c r="C46" s="50">
        <v>12</v>
      </c>
      <c r="D46" s="50" t="s">
        <v>83</v>
      </c>
      <c r="E46" s="50">
        <v>1</v>
      </c>
      <c r="F46" s="50" t="s">
        <v>52</v>
      </c>
      <c r="G46" s="50" t="s">
        <v>84</v>
      </c>
      <c r="H46" s="50" t="s">
        <v>52</v>
      </c>
    </row>
    <row r="47" spans="1:8" x14ac:dyDescent="0.2">
      <c r="A47" s="50">
        <v>513</v>
      </c>
      <c r="B47" s="50" t="s">
        <v>95</v>
      </c>
      <c r="C47" s="50">
        <v>11</v>
      </c>
      <c r="D47" s="50" t="s">
        <v>51</v>
      </c>
      <c r="E47" s="50">
        <v>1</v>
      </c>
      <c r="F47" s="50" t="s">
        <v>52</v>
      </c>
      <c r="G47" s="50" t="s">
        <v>467</v>
      </c>
      <c r="H47" s="50" t="s">
        <v>52</v>
      </c>
    </row>
    <row r="48" spans="1:8" x14ac:dyDescent="0.2">
      <c r="A48" s="50">
        <v>560</v>
      </c>
      <c r="B48" s="50" t="s">
        <v>96</v>
      </c>
      <c r="C48" s="50">
        <v>11</v>
      </c>
      <c r="D48" s="50" t="s">
        <v>51</v>
      </c>
      <c r="E48" s="50">
        <v>1</v>
      </c>
      <c r="F48" s="50" t="s">
        <v>52</v>
      </c>
      <c r="G48" s="50" t="s">
        <v>467</v>
      </c>
      <c r="H48" s="50" t="s">
        <v>52</v>
      </c>
    </row>
    <row r="49" spans="1:8" x14ac:dyDescent="0.2">
      <c r="A49" s="50">
        <v>561</v>
      </c>
      <c r="B49" s="50" t="s">
        <v>97</v>
      </c>
      <c r="C49" s="50">
        <v>21</v>
      </c>
      <c r="D49" s="50" t="s">
        <v>43</v>
      </c>
      <c r="E49" s="50">
        <v>2</v>
      </c>
      <c r="F49" s="50" t="s">
        <v>44</v>
      </c>
      <c r="G49" s="50" t="s">
        <v>468</v>
      </c>
      <c r="H49" s="50" t="s">
        <v>46</v>
      </c>
    </row>
    <row r="50" spans="1:8" x14ac:dyDescent="0.2">
      <c r="A50" s="50">
        <v>562</v>
      </c>
      <c r="B50" s="50" t="s">
        <v>98</v>
      </c>
      <c r="C50" s="50">
        <v>21</v>
      </c>
      <c r="D50" s="50" t="s">
        <v>43</v>
      </c>
      <c r="E50" s="50">
        <v>2</v>
      </c>
      <c r="F50" s="50" t="s">
        <v>44</v>
      </c>
      <c r="G50" s="50" t="s">
        <v>468</v>
      </c>
      <c r="H50" s="50" t="s">
        <v>46</v>
      </c>
    </row>
    <row r="51" spans="1:8" x14ac:dyDescent="0.2">
      <c r="A51" s="50">
        <v>563</v>
      </c>
      <c r="B51" s="50" t="s">
        <v>99</v>
      </c>
      <c r="C51" s="50">
        <v>11</v>
      </c>
      <c r="D51" s="50" t="s">
        <v>51</v>
      </c>
      <c r="E51" s="50">
        <v>1</v>
      </c>
      <c r="F51" s="50" t="s">
        <v>52</v>
      </c>
      <c r="G51" s="50" t="s">
        <v>467</v>
      </c>
      <c r="H51" s="50" t="s">
        <v>52</v>
      </c>
    </row>
    <row r="52" spans="1:8" x14ac:dyDescent="0.2">
      <c r="A52" s="50">
        <v>580</v>
      </c>
      <c r="B52" s="50" t="s">
        <v>100</v>
      </c>
      <c r="C52" s="50">
        <v>21</v>
      </c>
      <c r="D52" s="50" t="s">
        <v>43</v>
      </c>
      <c r="E52" s="50">
        <v>2</v>
      </c>
      <c r="F52" s="50" t="s">
        <v>44</v>
      </c>
      <c r="G52" s="50" t="s">
        <v>468</v>
      </c>
      <c r="H52" s="50" t="s">
        <v>46</v>
      </c>
    </row>
    <row r="53" spans="1:8" x14ac:dyDescent="0.2">
      <c r="A53" s="50">
        <v>581</v>
      </c>
      <c r="B53" s="50" t="s">
        <v>101</v>
      </c>
      <c r="C53" s="50">
        <v>21</v>
      </c>
      <c r="D53" s="50" t="s">
        <v>43</v>
      </c>
      <c r="E53" s="50">
        <v>2</v>
      </c>
      <c r="F53" s="50" t="s">
        <v>44</v>
      </c>
      <c r="G53" s="50" t="s">
        <v>468</v>
      </c>
      <c r="H53" s="50" t="s">
        <v>46</v>
      </c>
    </row>
    <row r="54" spans="1:8" x14ac:dyDescent="0.2">
      <c r="A54" s="50">
        <v>582</v>
      </c>
      <c r="B54" s="50" t="s">
        <v>102</v>
      </c>
      <c r="C54" s="50">
        <v>11</v>
      </c>
      <c r="D54" s="50" t="s">
        <v>51</v>
      </c>
      <c r="E54" s="50">
        <v>1</v>
      </c>
      <c r="F54" s="50" t="s">
        <v>52</v>
      </c>
      <c r="G54" s="50" t="s">
        <v>467</v>
      </c>
      <c r="H54" s="50" t="s">
        <v>52</v>
      </c>
    </row>
    <row r="55" spans="1:8" x14ac:dyDescent="0.2">
      <c r="A55" s="50">
        <v>583</v>
      </c>
      <c r="B55" s="50" t="s">
        <v>103</v>
      </c>
      <c r="C55" s="50">
        <v>21</v>
      </c>
      <c r="D55" s="50" t="s">
        <v>43</v>
      </c>
      <c r="E55" s="50">
        <v>2</v>
      </c>
      <c r="F55" s="50" t="s">
        <v>44</v>
      </c>
      <c r="G55" s="50" t="s">
        <v>468</v>
      </c>
      <c r="H55" s="50" t="s">
        <v>46</v>
      </c>
    </row>
    <row r="56" spans="1:8" x14ac:dyDescent="0.2">
      <c r="A56" s="50">
        <v>584</v>
      </c>
      <c r="B56" s="50" t="s">
        <v>104</v>
      </c>
      <c r="C56" s="50">
        <v>21</v>
      </c>
      <c r="D56" s="50" t="s">
        <v>43</v>
      </c>
      <c r="E56" s="50">
        <v>2</v>
      </c>
      <c r="F56" s="50" t="s">
        <v>44</v>
      </c>
      <c r="G56" s="50" t="s">
        <v>468</v>
      </c>
      <c r="H56" s="50" t="s">
        <v>46</v>
      </c>
    </row>
    <row r="57" spans="1:8" x14ac:dyDescent="0.2">
      <c r="A57" s="50">
        <v>586</v>
      </c>
      <c r="B57" s="50" t="s">
        <v>105</v>
      </c>
      <c r="C57" s="50">
        <v>11</v>
      </c>
      <c r="D57" s="50" t="s">
        <v>51</v>
      </c>
      <c r="E57" s="50">
        <v>1</v>
      </c>
      <c r="F57" s="50" t="s">
        <v>52</v>
      </c>
      <c r="G57" s="50" t="s">
        <v>467</v>
      </c>
      <c r="H57" s="50" t="s">
        <v>52</v>
      </c>
    </row>
    <row r="58" spans="1:8" x14ac:dyDescent="0.2">
      <c r="A58" s="50">
        <v>604</v>
      </c>
      <c r="B58" s="50" t="s">
        <v>106</v>
      </c>
      <c r="C58" s="50">
        <v>11</v>
      </c>
      <c r="D58" s="50" t="s">
        <v>51</v>
      </c>
      <c r="E58" s="50">
        <v>1</v>
      </c>
      <c r="F58" s="50" t="s">
        <v>52</v>
      </c>
      <c r="G58" s="50" t="s">
        <v>467</v>
      </c>
      <c r="H58" s="50" t="s">
        <v>52</v>
      </c>
    </row>
    <row r="59" spans="1:8" x14ac:dyDescent="0.2">
      <c r="A59" s="50">
        <v>617</v>
      </c>
      <c r="B59" s="50" t="s">
        <v>107</v>
      </c>
      <c r="C59" s="50">
        <v>12</v>
      </c>
      <c r="D59" s="50" t="s">
        <v>83</v>
      </c>
      <c r="E59" s="50">
        <v>1</v>
      </c>
      <c r="F59" s="50" t="s">
        <v>52</v>
      </c>
      <c r="G59" s="50" t="s">
        <v>84</v>
      </c>
      <c r="H59" s="50" t="s">
        <v>52</v>
      </c>
    </row>
    <row r="60" spans="1:8" x14ac:dyDescent="0.2">
      <c r="A60" s="50">
        <v>642</v>
      </c>
      <c r="B60" s="50" t="s">
        <v>108</v>
      </c>
      <c r="C60" s="50">
        <v>21</v>
      </c>
      <c r="D60" s="50" t="s">
        <v>43</v>
      </c>
      <c r="E60" s="50">
        <v>2</v>
      </c>
      <c r="F60" s="50" t="s">
        <v>44</v>
      </c>
      <c r="G60" s="50" t="s">
        <v>468</v>
      </c>
      <c r="H60" s="50" t="s">
        <v>46</v>
      </c>
    </row>
    <row r="61" spans="1:8" x14ac:dyDescent="0.2">
      <c r="A61" s="50">
        <v>643</v>
      </c>
      <c r="B61" s="50" t="s">
        <v>109</v>
      </c>
      <c r="C61" s="50">
        <v>21</v>
      </c>
      <c r="D61" s="50" t="s">
        <v>43</v>
      </c>
      <c r="E61" s="50">
        <v>2</v>
      </c>
      <c r="F61" s="50" t="s">
        <v>44</v>
      </c>
      <c r="G61" s="50" t="s">
        <v>468</v>
      </c>
      <c r="H61" s="50" t="s">
        <v>46</v>
      </c>
    </row>
    <row r="62" spans="1:8" x14ac:dyDescent="0.2">
      <c r="A62" s="50">
        <v>662</v>
      </c>
      <c r="B62" s="50" t="s">
        <v>110</v>
      </c>
      <c r="C62" s="50">
        <v>12</v>
      </c>
      <c r="D62" s="50" t="s">
        <v>83</v>
      </c>
      <c r="E62" s="50">
        <v>1</v>
      </c>
      <c r="F62" s="50" t="s">
        <v>52</v>
      </c>
      <c r="G62" s="50" t="s">
        <v>84</v>
      </c>
      <c r="H62" s="50" t="s">
        <v>52</v>
      </c>
    </row>
    <row r="63" spans="1:8" x14ac:dyDescent="0.2">
      <c r="A63" s="50">
        <v>665</v>
      </c>
      <c r="B63" s="50" t="s">
        <v>111</v>
      </c>
      <c r="C63" s="50">
        <v>11</v>
      </c>
      <c r="D63" s="50" t="s">
        <v>51</v>
      </c>
      <c r="E63" s="50">
        <v>1</v>
      </c>
      <c r="F63" s="50" t="s">
        <v>52</v>
      </c>
      <c r="G63" s="50" t="s">
        <v>467</v>
      </c>
      <c r="H63" s="50" t="s">
        <v>52</v>
      </c>
    </row>
    <row r="64" spans="1:8" x14ac:dyDescent="0.2">
      <c r="A64" s="50">
        <v>680</v>
      </c>
      <c r="B64" s="50" t="s">
        <v>112</v>
      </c>
      <c r="C64" s="50">
        <v>21</v>
      </c>
      <c r="D64" s="50" t="s">
        <v>43</v>
      </c>
      <c r="E64" s="50">
        <v>2</v>
      </c>
      <c r="F64" s="50" t="s">
        <v>44</v>
      </c>
      <c r="G64" s="50" t="s">
        <v>468</v>
      </c>
      <c r="H64" s="50" t="s">
        <v>46</v>
      </c>
    </row>
    <row r="65" spans="1:8" x14ac:dyDescent="0.2">
      <c r="A65" s="50">
        <v>682</v>
      </c>
      <c r="B65" s="50" t="s">
        <v>113</v>
      </c>
      <c r="C65" s="50">
        <v>21</v>
      </c>
      <c r="D65" s="50" t="s">
        <v>43</v>
      </c>
      <c r="E65" s="50">
        <v>2</v>
      </c>
      <c r="F65" s="50" t="s">
        <v>44</v>
      </c>
      <c r="G65" s="50" t="s">
        <v>468</v>
      </c>
      <c r="H65" s="50" t="s">
        <v>46</v>
      </c>
    </row>
    <row r="66" spans="1:8" x14ac:dyDescent="0.2">
      <c r="A66" s="50">
        <v>683</v>
      </c>
      <c r="B66" s="50" t="s">
        <v>114</v>
      </c>
      <c r="C66" s="50">
        <v>21</v>
      </c>
      <c r="D66" s="50" t="s">
        <v>43</v>
      </c>
      <c r="E66" s="50">
        <v>2</v>
      </c>
      <c r="F66" s="50" t="s">
        <v>44</v>
      </c>
      <c r="G66" s="50" t="s">
        <v>468</v>
      </c>
      <c r="H66" s="50" t="s">
        <v>46</v>
      </c>
    </row>
    <row r="67" spans="1:8" x14ac:dyDescent="0.2">
      <c r="A67" s="50">
        <v>684</v>
      </c>
      <c r="B67" s="50" t="s">
        <v>115</v>
      </c>
      <c r="C67" s="50">
        <v>12</v>
      </c>
      <c r="D67" s="50" t="s">
        <v>83</v>
      </c>
      <c r="E67" s="50">
        <v>1</v>
      </c>
      <c r="F67" s="50" t="s">
        <v>52</v>
      </c>
      <c r="G67" s="50" t="s">
        <v>84</v>
      </c>
      <c r="H67" s="50" t="s">
        <v>52</v>
      </c>
    </row>
    <row r="68" spans="1:8" x14ac:dyDescent="0.2">
      <c r="A68" s="50">
        <v>685</v>
      </c>
      <c r="B68" s="50" t="s">
        <v>116</v>
      </c>
      <c r="C68" s="50">
        <v>12</v>
      </c>
      <c r="D68" s="50" t="s">
        <v>83</v>
      </c>
      <c r="E68" s="50">
        <v>1</v>
      </c>
      <c r="F68" s="50" t="s">
        <v>52</v>
      </c>
      <c r="G68" s="50" t="s">
        <v>84</v>
      </c>
      <c r="H68" s="50" t="s">
        <v>52</v>
      </c>
    </row>
    <row r="69" spans="1:8" x14ac:dyDescent="0.2">
      <c r="A69" s="50">
        <v>686</v>
      </c>
      <c r="B69" s="50" t="s">
        <v>117</v>
      </c>
      <c r="C69" s="50">
        <v>21</v>
      </c>
      <c r="D69" s="50" t="s">
        <v>43</v>
      </c>
      <c r="E69" s="50">
        <v>2</v>
      </c>
      <c r="F69" s="50" t="s">
        <v>44</v>
      </c>
      <c r="G69" s="50" t="s">
        <v>468</v>
      </c>
      <c r="H69" s="50" t="s">
        <v>46</v>
      </c>
    </row>
    <row r="70" spans="1:8" x14ac:dyDescent="0.2">
      <c r="A70" s="50">
        <v>687</v>
      </c>
      <c r="B70" s="50" t="s">
        <v>118</v>
      </c>
      <c r="C70" s="50">
        <v>22</v>
      </c>
      <c r="D70" s="50" t="s">
        <v>119</v>
      </c>
      <c r="E70" s="50">
        <v>2</v>
      </c>
      <c r="F70" s="50" t="s">
        <v>44</v>
      </c>
      <c r="G70" s="50" t="s">
        <v>120</v>
      </c>
      <c r="H70" s="50" t="s">
        <v>46</v>
      </c>
    </row>
    <row r="71" spans="1:8" x14ac:dyDescent="0.2">
      <c r="A71" s="50">
        <v>760</v>
      </c>
      <c r="B71" s="50" t="s">
        <v>121</v>
      </c>
      <c r="C71" s="50">
        <v>11</v>
      </c>
      <c r="D71" s="50" t="s">
        <v>51</v>
      </c>
      <c r="E71" s="50">
        <v>1</v>
      </c>
      <c r="F71" s="50" t="s">
        <v>52</v>
      </c>
      <c r="G71" s="50" t="s">
        <v>467</v>
      </c>
      <c r="H71" s="50" t="s">
        <v>52</v>
      </c>
    </row>
    <row r="72" spans="1:8" x14ac:dyDescent="0.2">
      <c r="A72" s="50">
        <v>761</v>
      </c>
      <c r="B72" s="50" t="s">
        <v>122</v>
      </c>
      <c r="C72" s="50">
        <v>11</v>
      </c>
      <c r="D72" s="50" t="s">
        <v>51</v>
      </c>
      <c r="E72" s="50">
        <v>1</v>
      </c>
      <c r="F72" s="50" t="s">
        <v>52</v>
      </c>
      <c r="G72" s="50" t="s">
        <v>467</v>
      </c>
      <c r="H72" s="50" t="s">
        <v>52</v>
      </c>
    </row>
    <row r="73" spans="1:8" x14ac:dyDescent="0.2">
      <c r="A73" s="50">
        <v>763</v>
      </c>
      <c r="B73" s="50" t="s">
        <v>123</v>
      </c>
      <c r="C73" s="50">
        <v>11</v>
      </c>
      <c r="D73" s="50" t="s">
        <v>51</v>
      </c>
      <c r="E73" s="50">
        <v>1</v>
      </c>
      <c r="F73" s="50" t="s">
        <v>52</v>
      </c>
      <c r="G73" s="50" t="s">
        <v>467</v>
      </c>
      <c r="H73" s="50" t="s">
        <v>52</v>
      </c>
    </row>
    <row r="74" spans="1:8" x14ac:dyDescent="0.2">
      <c r="A74" s="50">
        <v>764</v>
      </c>
      <c r="B74" s="50" t="s">
        <v>124</v>
      </c>
      <c r="C74" s="50">
        <v>11</v>
      </c>
      <c r="D74" s="50" t="s">
        <v>51</v>
      </c>
      <c r="E74" s="50">
        <v>1</v>
      </c>
      <c r="F74" s="50" t="s">
        <v>52</v>
      </c>
      <c r="G74" s="50" t="s">
        <v>467</v>
      </c>
      <c r="H74" s="50" t="s">
        <v>52</v>
      </c>
    </row>
    <row r="75" spans="1:8" x14ac:dyDescent="0.2">
      <c r="A75" s="50">
        <v>765</v>
      </c>
      <c r="B75" s="50" t="s">
        <v>125</v>
      </c>
      <c r="C75" s="50">
        <v>21</v>
      </c>
      <c r="D75" s="50" t="s">
        <v>43</v>
      </c>
      <c r="E75" s="50">
        <v>2</v>
      </c>
      <c r="F75" s="50" t="s">
        <v>44</v>
      </c>
      <c r="G75" s="50" t="s">
        <v>468</v>
      </c>
      <c r="H75" s="50" t="s">
        <v>46</v>
      </c>
    </row>
    <row r="76" spans="1:8" x14ac:dyDescent="0.2">
      <c r="A76" s="50">
        <v>767</v>
      </c>
      <c r="B76" s="50" t="s">
        <v>126</v>
      </c>
      <c r="C76" s="50">
        <v>11</v>
      </c>
      <c r="D76" s="50" t="s">
        <v>51</v>
      </c>
      <c r="E76" s="50">
        <v>1</v>
      </c>
      <c r="F76" s="50" t="s">
        <v>52</v>
      </c>
      <c r="G76" s="50" t="s">
        <v>467</v>
      </c>
      <c r="H76" s="50" t="s">
        <v>52</v>
      </c>
    </row>
    <row r="77" spans="1:8" x14ac:dyDescent="0.2">
      <c r="A77" s="50">
        <v>780</v>
      </c>
      <c r="B77" s="50" t="s">
        <v>127</v>
      </c>
      <c r="C77" s="50">
        <v>21</v>
      </c>
      <c r="D77" s="50" t="s">
        <v>43</v>
      </c>
      <c r="E77" s="50">
        <v>2</v>
      </c>
      <c r="F77" s="50" t="s">
        <v>44</v>
      </c>
      <c r="G77" s="50" t="s">
        <v>468</v>
      </c>
      <c r="H77" s="50" t="s">
        <v>46</v>
      </c>
    </row>
    <row r="78" spans="1:8" x14ac:dyDescent="0.2">
      <c r="A78" s="50">
        <v>781</v>
      </c>
      <c r="B78" s="50" t="s">
        <v>128</v>
      </c>
      <c r="C78" s="50">
        <v>21</v>
      </c>
      <c r="D78" s="50" t="s">
        <v>43</v>
      </c>
      <c r="E78" s="50">
        <v>2</v>
      </c>
      <c r="F78" s="50" t="s">
        <v>44</v>
      </c>
      <c r="G78" s="50" t="s">
        <v>468</v>
      </c>
      <c r="H78" s="50" t="s">
        <v>46</v>
      </c>
    </row>
    <row r="79" spans="1:8" x14ac:dyDescent="0.2">
      <c r="A79" s="50">
        <v>821</v>
      </c>
      <c r="B79" s="50" t="s">
        <v>129</v>
      </c>
      <c r="C79" s="50">
        <v>12</v>
      </c>
      <c r="D79" s="50" t="s">
        <v>83</v>
      </c>
      <c r="E79" s="50">
        <v>1</v>
      </c>
      <c r="F79" s="50" t="s">
        <v>52</v>
      </c>
      <c r="G79" s="50" t="s">
        <v>84</v>
      </c>
      <c r="H79" s="50" t="s">
        <v>52</v>
      </c>
    </row>
    <row r="80" spans="1:8" x14ac:dyDescent="0.2">
      <c r="A80" s="50">
        <v>834</v>
      </c>
      <c r="B80" s="50" t="s">
        <v>130</v>
      </c>
      <c r="C80" s="50">
        <v>11</v>
      </c>
      <c r="D80" s="50" t="s">
        <v>51</v>
      </c>
      <c r="E80" s="50">
        <v>1</v>
      </c>
      <c r="F80" s="50" t="s">
        <v>52</v>
      </c>
      <c r="G80" s="50" t="s">
        <v>467</v>
      </c>
      <c r="H80" s="50" t="s">
        <v>52</v>
      </c>
    </row>
    <row r="81" spans="1:8" x14ac:dyDescent="0.2">
      <c r="A81" s="50">
        <v>840</v>
      </c>
      <c r="B81" s="50" t="s">
        <v>131</v>
      </c>
      <c r="C81" s="50">
        <v>11</v>
      </c>
      <c r="D81" s="50" t="s">
        <v>51</v>
      </c>
      <c r="E81" s="50">
        <v>1</v>
      </c>
      <c r="F81" s="50" t="s">
        <v>52</v>
      </c>
      <c r="G81" s="50" t="s">
        <v>467</v>
      </c>
      <c r="H81" s="50" t="s">
        <v>52</v>
      </c>
    </row>
    <row r="82" spans="1:8" x14ac:dyDescent="0.2">
      <c r="A82" s="50">
        <v>860</v>
      </c>
      <c r="B82" s="50" t="s">
        <v>132</v>
      </c>
      <c r="C82" s="50">
        <v>12</v>
      </c>
      <c r="D82" s="50" t="s">
        <v>83</v>
      </c>
      <c r="E82" s="50">
        <v>1</v>
      </c>
      <c r="F82" s="50" t="s">
        <v>52</v>
      </c>
      <c r="G82" s="50" t="s">
        <v>84</v>
      </c>
      <c r="H82" s="50" t="s">
        <v>52</v>
      </c>
    </row>
    <row r="83" spans="1:8" x14ac:dyDescent="0.2">
      <c r="A83" s="50">
        <v>861</v>
      </c>
      <c r="B83" s="50" t="s">
        <v>133</v>
      </c>
      <c r="C83" s="50">
        <v>11</v>
      </c>
      <c r="D83" s="50" t="s">
        <v>51</v>
      </c>
      <c r="E83" s="50">
        <v>1</v>
      </c>
      <c r="F83" s="50" t="s">
        <v>52</v>
      </c>
      <c r="G83" s="50" t="s">
        <v>467</v>
      </c>
      <c r="H83" s="50" t="s">
        <v>52</v>
      </c>
    </row>
    <row r="84" spans="1:8" x14ac:dyDescent="0.2">
      <c r="A84" s="50">
        <v>862</v>
      </c>
      <c r="B84" s="50" t="s">
        <v>134</v>
      </c>
      <c r="C84" s="50">
        <v>11</v>
      </c>
      <c r="D84" s="50" t="s">
        <v>51</v>
      </c>
      <c r="E84" s="50">
        <v>1</v>
      </c>
      <c r="F84" s="50" t="s">
        <v>52</v>
      </c>
      <c r="G84" s="50" t="s">
        <v>467</v>
      </c>
      <c r="H84" s="50" t="s">
        <v>52</v>
      </c>
    </row>
    <row r="85" spans="1:8" x14ac:dyDescent="0.2">
      <c r="A85" s="50">
        <v>880</v>
      </c>
      <c r="B85" s="50" t="s">
        <v>135</v>
      </c>
      <c r="C85" s="50">
        <v>21</v>
      </c>
      <c r="D85" s="50" t="s">
        <v>43</v>
      </c>
      <c r="E85" s="50">
        <v>2</v>
      </c>
      <c r="F85" s="50" t="s">
        <v>44</v>
      </c>
      <c r="G85" s="50" t="s">
        <v>468</v>
      </c>
      <c r="H85" s="50" t="s">
        <v>46</v>
      </c>
    </row>
    <row r="86" spans="1:8" x14ac:dyDescent="0.2">
      <c r="A86" s="50">
        <v>881</v>
      </c>
      <c r="B86" s="50" t="s">
        <v>136</v>
      </c>
      <c r="C86" s="50">
        <v>21</v>
      </c>
      <c r="D86" s="50" t="s">
        <v>43</v>
      </c>
      <c r="E86" s="50">
        <v>2</v>
      </c>
      <c r="F86" s="50" t="s">
        <v>44</v>
      </c>
      <c r="G86" s="50" t="s">
        <v>468</v>
      </c>
      <c r="H86" s="50" t="s">
        <v>46</v>
      </c>
    </row>
    <row r="87" spans="1:8" x14ac:dyDescent="0.2">
      <c r="A87" s="50">
        <v>882</v>
      </c>
      <c r="B87" s="50" t="s">
        <v>137</v>
      </c>
      <c r="C87" s="50">
        <v>22</v>
      </c>
      <c r="D87" s="50" t="s">
        <v>119</v>
      </c>
      <c r="E87" s="50">
        <v>2</v>
      </c>
      <c r="F87" s="50" t="s">
        <v>44</v>
      </c>
      <c r="G87" s="50" t="s">
        <v>120</v>
      </c>
      <c r="H87" s="50" t="s">
        <v>46</v>
      </c>
    </row>
    <row r="88" spans="1:8" x14ac:dyDescent="0.2">
      <c r="A88" s="50">
        <v>883</v>
      </c>
      <c r="B88" s="50" t="s">
        <v>138</v>
      </c>
      <c r="C88" s="50">
        <v>22</v>
      </c>
      <c r="D88" s="50" t="s">
        <v>119</v>
      </c>
      <c r="E88" s="50">
        <v>2</v>
      </c>
      <c r="F88" s="50" t="s">
        <v>44</v>
      </c>
      <c r="G88" s="50" t="s">
        <v>120</v>
      </c>
      <c r="H88" s="50" t="s">
        <v>46</v>
      </c>
    </row>
    <row r="89" spans="1:8" x14ac:dyDescent="0.2">
      <c r="A89" s="50">
        <v>884</v>
      </c>
      <c r="B89" s="50" t="s">
        <v>139</v>
      </c>
      <c r="C89" s="50">
        <v>22</v>
      </c>
      <c r="D89" s="50" t="s">
        <v>119</v>
      </c>
      <c r="E89" s="50">
        <v>2</v>
      </c>
      <c r="F89" s="50" t="s">
        <v>44</v>
      </c>
      <c r="G89" s="50" t="s">
        <v>120</v>
      </c>
      <c r="H89" s="50" t="s">
        <v>46</v>
      </c>
    </row>
    <row r="90" spans="1:8" x14ac:dyDescent="0.2">
      <c r="A90" s="50">
        <v>885</v>
      </c>
      <c r="B90" s="50" t="s">
        <v>140</v>
      </c>
      <c r="C90" s="50">
        <v>11</v>
      </c>
      <c r="D90" s="50" t="s">
        <v>51</v>
      </c>
      <c r="E90" s="50">
        <v>1</v>
      </c>
      <c r="F90" s="50" t="s">
        <v>52</v>
      </c>
      <c r="G90" s="50" t="s">
        <v>467</v>
      </c>
      <c r="H90" s="50" t="s">
        <v>52</v>
      </c>
    </row>
    <row r="91" spans="1:8" x14ac:dyDescent="0.2">
      <c r="A91" s="50">
        <v>980</v>
      </c>
      <c r="B91" s="50" t="s">
        <v>141</v>
      </c>
      <c r="C91" s="50">
        <v>12</v>
      </c>
      <c r="D91" s="50" t="s">
        <v>83</v>
      </c>
      <c r="E91" s="50">
        <v>1</v>
      </c>
      <c r="F91" s="50" t="s">
        <v>52</v>
      </c>
      <c r="G91" s="50" t="s">
        <v>84</v>
      </c>
      <c r="H91" s="50" t="s">
        <v>52</v>
      </c>
    </row>
    <row r="92" spans="1:8" x14ac:dyDescent="0.2">
      <c r="A92" s="50">
        <v>1060</v>
      </c>
      <c r="B92" s="50" t="s">
        <v>142</v>
      </c>
      <c r="C92" s="50">
        <v>22</v>
      </c>
      <c r="D92" s="50" t="s">
        <v>119</v>
      </c>
      <c r="E92" s="50">
        <v>2</v>
      </c>
      <c r="F92" s="50" t="s">
        <v>44</v>
      </c>
      <c r="G92" s="50" t="s">
        <v>120</v>
      </c>
      <c r="H92" s="50" t="s">
        <v>46</v>
      </c>
    </row>
    <row r="93" spans="1:8" x14ac:dyDescent="0.2">
      <c r="A93" s="50">
        <v>1080</v>
      </c>
      <c r="B93" s="50" t="s">
        <v>143</v>
      </c>
      <c r="C93" s="50">
        <v>22</v>
      </c>
      <c r="D93" s="50" t="s">
        <v>119</v>
      </c>
      <c r="E93" s="50">
        <v>2</v>
      </c>
      <c r="F93" s="50" t="s">
        <v>44</v>
      </c>
      <c r="G93" s="50" t="s">
        <v>120</v>
      </c>
      <c r="H93" s="50" t="s">
        <v>46</v>
      </c>
    </row>
    <row r="94" spans="1:8" x14ac:dyDescent="0.2">
      <c r="A94" s="50">
        <v>1081</v>
      </c>
      <c r="B94" s="50" t="s">
        <v>144</v>
      </c>
      <c r="C94" s="50">
        <v>12</v>
      </c>
      <c r="D94" s="50" t="s">
        <v>83</v>
      </c>
      <c r="E94" s="50">
        <v>1</v>
      </c>
      <c r="F94" s="50" t="s">
        <v>52</v>
      </c>
      <c r="G94" s="50" t="s">
        <v>84</v>
      </c>
      <c r="H94" s="50" t="s">
        <v>52</v>
      </c>
    </row>
    <row r="95" spans="1:8" x14ac:dyDescent="0.2">
      <c r="A95" s="50">
        <v>1082</v>
      </c>
      <c r="B95" s="50" t="s">
        <v>145</v>
      </c>
      <c r="C95" s="50">
        <v>22</v>
      </c>
      <c r="D95" s="50" t="s">
        <v>119</v>
      </c>
      <c r="E95" s="50">
        <v>2</v>
      </c>
      <c r="F95" s="50" t="s">
        <v>44</v>
      </c>
      <c r="G95" s="50" t="s">
        <v>120</v>
      </c>
      <c r="H95" s="50" t="s">
        <v>46</v>
      </c>
    </row>
    <row r="96" spans="1:8" x14ac:dyDescent="0.2">
      <c r="A96" s="50">
        <v>1083</v>
      </c>
      <c r="B96" s="50" t="s">
        <v>146</v>
      </c>
      <c r="C96" s="50">
        <v>12</v>
      </c>
      <c r="D96" s="50" t="s">
        <v>83</v>
      </c>
      <c r="E96" s="50">
        <v>1</v>
      </c>
      <c r="F96" s="50" t="s">
        <v>52</v>
      </c>
      <c r="G96" s="50" t="s">
        <v>84</v>
      </c>
      <c r="H96" s="50" t="s">
        <v>52</v>
      </c>
    </row>
    <row r="97" spans="1:8" x14ac:dyDescent="0.2">
      <c r="A97" s="50">
        <v>1214</v>
      </c>
      <c r="B97" s="50" t="s">
        <v>147</v>
      </c>
      <c r="C97" s="50">
        <v>11</v>
      </c>
      <c r="D97" s="50" t="s">
        <v>51</v>
      </c>
      <c r="E97" s="50">
        <v>1</v>
      </c>
      <c r="F97" s="50" t="s">
        <v>52</v>
      </c>
      <c r="G97" s="50" t="s">
        <v>467</v>
      </c>
      <c r="H97" s="50" t="s">
        <v>52</v>
      </c>
    </row>
    <row r="98" spans="1:8" x14ac:dyDescent="0.2">
      <c r="A98" s="50">
        <v>1230</v>
      </c>
      <c r="B98" s="50" t="s">
        <v>148</v>
      </c>
      <c r="C98" s="50">
        <v>30</v>
      </c>
      <c r="D98" s="50" t="s">
        <v>41</v>
      </c>
      <c r="E98" s="50">
        <v>3</v>
      </c>
      <c r="F98" s="50" t="s">
        <v>41</v>
      </c>
      <c r="G98" s="50" t="s">
        <v>41</v>
      </c>
      <c r="H98" s="50" t="s">
        <v>41</v>
      </c>
    </row>
    <row r="99" spans="1:8" x14ac:dyDescent="0.2">
      <c r="A99" s="50">
        <v>1231</v>
      </c>
      <c r="B99" s="50" t="s">
        <v>149</v>
      </c>
      <c r="C99" s="50">
        <v>30</v>
      </c>
      <c r="D99" s="50" t="s">
        <v>41</v>
      </c>
      <c r="E99" s="50">
        <v>3</v>
      </c>
      <c r="F99" s="50" t="s">
        <v>41</v>
      </c>
      <c r="G99" s="50" t="s">
        <v>41</v>
      </c>
      <c r="H99" s="50" t="s">
        <v>41</v>
      </c>
    </row>
    <row r="100" spans="1:8" x14ac:dyDescent="0.2">
      <c r="A100" s="50">
        <v>1233</v>
      </c>
      <c r="B100" s="50" t="s">
        <v>150</v>
      </c>
      <c r="C100" s="50">
        <v>21</v>
      </c>
      <c r="D100" s="50" t="s">
        <v>43</v>
      </c>
      <c r="E100" s="50">
        <v>2</v>
      </c>
      <c r="F100" s="50" t="s">
        <v>44</v>
      </c>
      <c r="G100" s="50" t="s">
        <v>468</v>
      </c>
      <c r="H100" s="50" t="s">
        <v>46</v>
      </c>
    </row>
    <row r="101" spans="1:8" x14ac:dyDescent="0.2">
      <c r="A101" s="50">
        <v>1256</v>
      </c>
      <c r="B101" s="50" t="s">
        <v>151</v>
      </c>
      <c r="C101" s="50">
        <v>12</v>
      </c>
      <c r="D101" s="50" t="s">
        <v>83</v>
      </c>
      <c r="E101" s="50">
        <v>1</v>
      </c>
      <c r="F101" s="50" t="s">
        <v>52</v>
      </c>
      <c r="G101" s="50" t="s">
        <v>84</v>
      </c>
      <c r="H101" s="50" t="s">
        <v>52</v>
      </c>
    </row>
    <row r="102" spans="1:8" x14ac:dyDescent="0.2">
      <c r="A102" s="50">
        <v>1257</v>
      </c>
      <c r="B102" s="50" t="s">
        <v>152</v>
      </c>
      <c r="C102" s="50">
        <v>11</v>
      </c>
      <c r="D102" s="50" t="s">
        <v>51</v>
      </c>
      <c r="E102" s="50">
        <v>1</v>
      </c>
      <c r="F102" s="50" t="s">
        <v>52</v>
      </c>
      <c r="G102" s="50" t="s">
        <v>467</v>
      </c>
      <c r="H102" s="50" t="s">
        <v>52</v>
      </c>
    </row>
    <row r="103" spans="1:8" x14ac:dyDescent="0.2">
      <c r="A103" s="50">
        <v>1260</v>
      </c>
      <c r="B103" s="50" t="s">
        <v>153</v>
      </c>
      <c r="C103" s="50">
        <v>11</v>
      </c>
      <c r="D103" s="50" t="s">
        <v>51</v>
      </c>
      <c r="E103" s="50">
        <v>1</v>
      </c>
      <c r="F103" s="50" t="s">
        <v>52</v>
      </c>
      <c r="G103" s="50" t="s">
        <v>467</v>
      </c>
      <c r="H103" s="50" t="s">
        <v>52</v>
      </c>
    </row>
    <row r="104" spans="1:8" x14ac:dyDescent="0.2">
      <c r="A104" s="50">
        <v>1261</v>
      </c>
      <c r="B104" s="50" t="s">
        <v>154</v>
      </c>
      <c r="C104" s="50">
        <v>21</v>
      </c>
      <c r="D104" s="50" t="s">
        <v>43</v>
      </c>
      <c r="E104" s="50">
        <v>2</v>
      </c>
      <c r="F104" s="50" t="s">
        <v>44</v>
      </c>
      <c r="G104" s="50" t="s">
        <v>468</v>
      </c>
      <c r="H104" s="50" t="s">
        <v>46</v>
      </c>
    </row>
    <row r="105" spans="1:8" x14ac:dyDescent="0.2">
      <c r="A105" s="50">
        <v>1262</v>
      </c>
      <c r="B105" s="50" t="s">
        <v>155</v>
      </c>
      <c r="C105" s="50">
        <v>30</v>
      </c>
      <c r="D105" s="50" t="s">
        <v>41</v>
      </c>
      <c r="E105" s="50">
        <v>3</v>
      </c>
      <c r="F105" s="50" t="s">
        <v>41</v>
      </c>
      <c r="G105" s="50" t="s">
        <v>41</v>
      </c>
      <c r="H105" s="50" t="s">
        <v>41</v>
      </c>
    </row>
    <row r="106" spans="1:8" x14ac:dyDescent="0.2">
      <c r="A106" s="50">
        <v>1263</v>
      </c>
      <c r="B106" s="50" t="s">
        <v>156</v>
      </c>
      <c r="C106" s="50">
        <v>21</v>
      </c>
      <c r="D106" s="50" t="s">
        <v>43</v>
      </c>
      <c r="E106" s="50">
        <v>2</v>
      </c>
      <c r="F106" s="50" t="s">
        <v>44</v>
      </c>
      <c r="G106" s="50" t="s">
        <v>468</v>
      </c>
      <c r="H106" s="50" t="s">
        <v>46</v>
      </c>
    </row>
    <row r="107" spans="1:8" x14ac:dyDescent="0.2">
      <c r="A107" s="50">
        <v>1264</v>
      </c>
      <c r="B107" s="50" t="s">
        <v>157</v>
      </c>
      <c r="C107" s="50">
        <v>11</v>
      </c>
      <c r="D107" s="50" t="s">
        <v>51</v>
      </c>
      <c r="E107" s="50">
        <v>1</v>
      </c>
      <c r="F107" s="50" t="s">
        <v>52</v>
      </c>
      <c r="G107" s="50" t="s">
        <v>467</v>
      </c>
      <c r="H107" s="50" t="s">
        <v>52</v>
      </c>
    </row>
    <row r="108" spans="1:8" x14ac:dyDescent="0.2">
      <c r="A108" s="50">
        <v>1265</v>
      </c>
      <c r="B108" s="50" t="s">
        <v>158</v>
      </c>
      <c r="C108" s="50">
        <v>11</v>
      </c>
      <c r="D108" s="50" t="s">
        <v>51</v>
      </c>
      <c r="E108" s="50">
        <v>1</v>
      </c>
      <c r="F108" s="50" t="s">
        <v>52</v>
      </c>
      <c r="G108" s="50" t="s">
        <v>467</v>
      </c>
      <c r="H108" s="50" t="s">
        <v>52</v>
      </c>
    </row>
    <row r="109" spans="1:8" x14ac:dyDescent="0.2">
      <c r="A109" s="50">
        <v>1266</v>
      </c>
      <c r="B109" s="50" t="s">
        <v>159</v>
      </c>
      <c r="C109" s="50">
        <v>11</v>
      </c>
      <c r="D109" s="50" t="s">
        <v>51</v>
      </c>
      <c r="E109" s="50">
        <v>1</v>
      </c>
      <c r="F109" s="50" t="s">
        <v>52</v>
      </c>
      <c r="G109" s="50" t="s">
        <v>467</v>
      </c>
      <c r="H109" s="50" t="s">
        <v>52</v>
      </c>
    </row>
    <row r="110" spans="1:8" x14ac:dyDescent="0.2">
      <c r="A110" s="50">
        <v>1267</v>
      </c>
      <c r="B110" s="50" t="s">
        <v>160</v>
      </c>
      <c r="C110" s="50">
        <v>11</v>
      </c>
      <c r="D110" s="50" t="s">
        <v>51</v>
      </c>
      <c r="E110" s="50">
        <v>1</v>
      </c>
      <c r="F110" s="50" t="s">
        <v>52</v>
      </c>
      <c r="G110" s="50" t="s">
        <v>467</v>
      </c>
      <c r="H110" s="50" t="s">
        <v>52</v>
      </c>
    </row>
    <row r="111" spans="1:8" x14ac:dyDescent="0.2">
      <c r="A111" s="50">
        <v>1270</v>
      </c>
      <c r="B111" s="50" t="s">
        <v>161</v>
      </c>
      <c r="C111" s="50">
        <v>11</v>
      </c>
      <c r="D111" s="50" t="s">
        <v>51</v>
      </c>
      <c r="E111" s="50">
        <v>1</v>
      </c>
      <c r="F111" s="50" t="s">
        <v>52</v>
      </c>
      <c r="G111" s="50" t="s">
        <v>467</v>
      </c>
      <c r="H111" s="50" t="s">
        <v>52</v>
      </c>
    </row>
    <row r="112" spans="1:8" x14ac:dyDescent="0.2">
      <c r="A112" s="50">
        <v>1272</v>
      </c>
      <c r="B112" s="50" t="s">
        <v>162</v>
      </c>
      <c r="C112" s="50">
        <v>22</v>
      </c>
      <c r="D112" s="50" t="s">
        <v>119</v>
      </c>
      <c r="E112" s="50">
        <v>2</v>
      </c>
      <c r="F112" s="50" t="s">
        <v>44</v>
      </c>
      <c r="G112" s="50" t="s">
        <v>120</v>
      </c>
      <c r="H112" s="50" t="s">
        <v>46</v>
      </c>
    </row>
    <row r="113" spans="1:8" x14ac:dyDescent="0.2">
      <c r="A113" s="50">
        <v>1273</v>
      </c>
      <c r="B113" s="50" t="s">
        <v>163</v>
      </c>
      <c r="C113" s="50">
        <v>12</v>
      </c>
      <c r="D113" s="50" t="s">
        <v>83</v>
      </c>
      <c r="E113" s="50">
        <v>1</v>
      </c>
      <c r="F113" s="50" t="s">
        <v>52</v>
      </c>
      <c r="G113" s="50" t="s">
        <v>84</v>
      </c>
      <c r="H113" s="50" t="s">
        <v>52</v>
      </c>
    </row>
    <row r="114" spans="1:8" x14ac:dyDescent="0.2">
      <c r="A114" s="50">
        <v>1275</v>
      </c>
      <c r="B114" s="50" t="s">
        <v>164</v>
      </c>
      <c r="C114" s="50">
        <v>21</v>
      </c>
      <c r="D114" s="50" t="s">
        <v>43</v>
      </c>
      <c r="E114" s="50">
        <v>2</v>
      </c>
      <c r="F114" s="50" t="s">
        <v>44</v>
      </c>
      <c r="G114" s="50" t="s">
        <v>468</v>
      </c>
      <c r="H114" s="50" t="s">
        <v>46</v>
      </c>
    </row>
    <row r="115" spans="1:8" x14ac:dyDescent="0.2">
      <c r="A115" s="50">
        <v>1276</v>
      </c>
      <c r="B115" s="50" t="s">
        <v>165</v>
      </c>
      <c r="C115" s="50">
        <v>11</v>
      </c>
      <c r="D115" s="50" t="s">
        <v>51</v>
      </c>
      <c r="E115" s="50">
        <v>1</v>
      </c>
      <c r="F115" s="50" t="s">
        <v>52</v>
      </c>
      <c r="G115" s="50" t="s">
        <v>467</v>
      </c>
      <c r="H115" s="50" t="s">
        <v>52</v>
      </c>
    </row>
    <row r="116" spans="1:8" x14ac:dyDescent="0.2">
      <c r="A116" s="50">
        <v>1277</v>
      </c>
      <c r="B116" s="50" t="s">
        <v>166</v>
      </c>
      <c r="C116" s="50">
        <v>21</v>
      </c>
      <c r="D116" s="50" t="s">
        <v>43</v>
      </c>
      <c r="E116" s="50">
        <v>2</v>
      </c>
      <c r="F116" s="50" t="s">
        <v>44</v>
      </c>
      <c r="G116" s="50" t="s">
        <v>468</v>
      </c>
      <c r="H116" s="50" t="s">
        <v>46</v>
      </c>
    </row>
    <row r="117" spans="1:8" x14ac:dyDescent="0.2">
      <c r="A117" s="50">
        <v>1278</v>
      </c>
      <c r="B117" s="50" t="s">
        <v>167</v>
      </c>
      <c r="C117" s="50">
        <v>11</v>
      </c>
      <c r="D117" s="50" t="s">
        <v>51</v>
      </c>
      <c r="E117" s="50">
        <v>1</v>
      </c>
      <c r="F117" s="50" t="s">
        <v>52</v>
      </c>
      <c r="G117" s="50" t="s">
        <v>467</v>
      </c>
      <c r="H117" s="50" t="s">
        <v>52</v>
      </c>
    </row>
    <row r="118" spans="1:8" x14ac:dyDescent="0.2">
      <c r="A118" s="50">
        <v>1280</v>
      </c>
      <c r="B118" s="50" t="s">
        <v>168</v>
      </c>
      <c r="C118" s="50">
        <v>30</v>
      </c>
      <c r="D118" s="50" t="s">
        <v>41</v>
      </c>
      <c r="E118" s="50">
        <v>3</v>
      </c>
      <c r="F118" s="50" t="s">
        <v>41</v>
      </c>
      <c r="G118" s="50" t="s">
        <v>41</v>
      </c>
      <c r="H118" s="50" t="s">
        <v>41</v>
      </c>
    </row>
    <row r="119" spans="1:8" x14ac:dyDescent="0.2">
      <c r="A119" s="50">
        <v>1281</v>
      </c>
      <c r="B119" s="50" t="s">
        <v>169</v>
      </c>
      <c r="C119" s="50">
        <v>30</v>
      </c>
      <c r="D119" s="50" t="s">
        <v>41</v>
      </c>
      <c r="E119" s="50">
        <v>3</v>
      </c>
      <c r="F119" s="50" t="s">
        <v>41</v>
      </c>
      <c r="G119" s="50" t="s">
        <v>41</v>
      </c>
      <c r="H119" s="50" t="s">
        <v>41</v>
      </c>
    </row>
    <row r="120" spans="1:8" x14ac:dyDescent="0.2">
      <c r="A120" s="50">
        <v>1282</v>
      </c>
      <c r="B120" s="50" t="s">
        <v>170</v>
      </c>
      <c r="C120" s="50">
        <v>21</v>
      </c>
      <c r="D120" s="50" t="s">
        <v>43</v>
      </c>
      <c r="E120" s="50">
        <v>2</v>
      </c>
      <c r="F120" s="50" t="s">
        <v>44</v>
      </c>
      <c r="G120" s="50" t="s">
        <v>468</v>
      </c>
      <c r="H120" s="50" t="s">
        <v>46</v>
      </c>
    </row>
    <row r="121" spans="1:8" x14ac:dyDescent="0.2">
      <c r="A121" s="50">
        <v>1283</v>
      </c>
      <c r="B121" s="50" t="s">
        <v>171</v>
      </c>
      <c r="C121" s="50">
        <v>21</v>
      </c>
      <c r="D121" s="50" t="s">
        <v>43</v>
      </c>
      <c r="E121" s="50">
        <v>2</v>
      </c>
      <c r="F121" s="50" t="s">
        <v>44</v>
      </c>
      <c r="G121" s="50" t="s">
        <v>468</v>
      </c>
      <c r="H121" s="50" t="s">
        <v>46</v>
      </c>
    </row>
    <row r="122" spans="1:8" x14ac:dyDescent="0.2">
      <c r="A122" s="50">
        <v>1284</v>
      </c>
      <c r="B122" s="50" t="s">
        <v>172</v>
      </c>
      <c r="C122" s="50">
        <v>11</v>
      </c>
      <c r="D122" s="50" t="s">
        <v>51</v>
      </c>
      <c r="E122" s="50">
        <v>1</v>
      </c>
      <c r="F122" s="50" t="s">
        <v>52</v>
      </c>
      <c r="G122" s="50" t="s">
        <v>467</v>
      </c>
      <c r="H122" s="50" t="s">
        <v>52</v>
      </c>
    </row>
    <row r="123" spans="1:8" x14ac:dyDescent="0.2">
      <c r="A123" s="50">
        <v>1285</v>
      </c>
      <c r="B123" s="50" t="s">
        <v>173</v>
      </c>
      <c r="C123" s="50">
        <v>21</v>
      </c>
      <c r="D123" s="50" t="s">
        <v>43</v>
      </c>
      <c r="E123" s="50">
        <v>2</v>
      </c>
      <c r="F123" s="50" t="s">
        <v>44</v>
      </c>
      <c r="G123" s="50" t="s">
        <v>468</v>
      </c>
      <c r="H123" s="50" t="s">
        <v>46</v>
      </c>
    </row>
    <row r="124" spans="1:8" x14ac:dyDescent="0.2">
      <c r="A124" s="50">
        <v>1286</v>
      </c>
      <c r="B124" s="50" t="s">
        <v>174</v>
      </c>
      <c r="C124" s="50">
        <v>21</v>
      </c>
      <c r="D124" s="50" t="s">
        <v>43</v>
      </c>
      <c r="E124" s="50">
        <v>2</v>
      </c>
      <c r="F124" s="50" t="s">
        <v>44</v>
      </c>
      <c r="G124" s="50" t="s">
        <v>468</v>
      </c>
      <c r="H124" s="50" t="s">
        <v>46</v>
      </c>
    </row>
    <row r="125" spans="1:8" x14ac:dyDescent="0.2">
      <c r="A125" s="50">
        <v>1287</v>
      </c>
      <c r="B125" s="50" t="s">
        <v>175</v>
      </c>
      <c r="C125" s="50">
        <v>21</v>
      </c>
      <c r="D125" s="50" t="s">
        <v>43</v>
      </c>
      <c r="E125" s="50">
        <v>2</v>
      </c>
      <c r="F125" s="50" t="s">
        <v>44</v>
      </c>
      <c r="G125" s="50" t="s">
        <v>468</v>
      </c>
      <c r="H125" s="50" t="s">
        <v>46</v>
      </c>
    </row>
    <row r="126" spans="1:8" x14ac:dyDescent="0.2">
      <c r="A126" s="50">
        <v>1290</v>
      </c>
      <c r="B126" s="50" t="s">
        <v>176</v>
      </c>
      <c r="C126" s="50">
        <v>22</v>
      </c>
      <c r="D126" s="50" t="s">
        <v>119</v>
      </c>
      <c r="E126" s="50">
        <v>2</v>
      </c>
      <c r="F126" s="50" t="s">
        <v>44</v>
      </c>
      <c r="G126" s="50" t="s">
        <v>120</v>
      </c>
      <c r="H126" s="50" t="s">
        <v>46</v>
      </c>
    </row>
    <row r="127" spans="1:8" x14ac:dyDescent="0.2">
      <c r="A127" s="50">
        <v>1291</v>
      </c>
      <c r="B127" s="50" t="s">
        <v>177</v>
      </c>
      <c r="C127" s="50">
        <v>12</v>
      </c>
      <c r="D127" s="50" t="s">
        <v>83</v>
      </c>
      <c r="E127" s="50">
        <v>1</v>
      </c>
      <c r="F127" s="50" t="s">
        <v>52</v>
      </c>
      <c r="G127" s="50" t="s">
        <v>84</v>
      </c>
      <c r="H127" s="50" t="s">
        <v>52</v>
      </c>
    </row>
    <row r="128" spans="1:8" x14ac:dyDescent="0.2">
      <c r="A128" s="50">
        <v>1292</v>
      </c>
      <c r="B128" s="50" t="s">
        <v>178</v>
      </c>
      <c r="C128" s="50">
        <v>21</v>
      </c>
      <c r="D128" s="50" t="s">
        <v>43</v>
      </c>
      <c r="E128" s="50">
        <v>2</v>
      </c>
      <c r="F128" s="50" t="s">
        <v>44</v>
      </c>
      <c r="G128" s="50" t="s">
        <v>468</v>
      </c>
      <c r="H128" s="50" t="s">
        <v>46</v>
      </c>
    </row>
    <row r="129" spans="1:8" x14ac:dyDescent="0.2">
      <c r="A129" s="50">
        <v>1293</v>
      </c>
      <c r="B129" s="50" t="s">
        <v>179</v>
      </c>
      <c r="C129" s="50">
        <v>12</v>
      </c>
      <c r="D129" s="50" t="s">
        <v>83</v>
      </c>
      <c r="E129" s="50">
        <v>1</v>
      </c>
      <c r="F129" s="50" t="s">
        <v>52</v>
      </c>
      <c r="G129" s="50" t="s">
        <v>84</v>
      </c>
      <c r="H129" s="50" t="s">
        <v>52</v>
      </c>
    </row>
    <row r="130" spans="1:8" x14ac:dyDescent="0.2">
      <c r="A130" s="50">
        <v>1315</v>
      </c>
      <c r="B130" s="50" t="s">
        <v>180</v>
      </c>
      <c r="C130" s="50">
        <v>11</v>
      </c>
      <c r="D130" s="50" t="s">
        <v>51</v>
      </c>
      <c r="E130" s="50">
        <v>1</v>
      </c>
      <c r="F130" s="50" t="s">
        <v>52</v>
      </c>
      <c r="G130" s="50" t="s">
        <v>467</v>
      </c>
      <c r="H130" s="50" t="s">
        <v>52</v>
      </c>
    </row>
    <row r="131" spans="1:8" x14ac:dyDescent="0.2">
      <c r="A131" s="50">
        <v>1380</v>
      </c>
      <c r="B131" s="50" t="s">
        <v>181</v>
      </c>
      <c r="C131" s="50">
        <v>21</v>
      </c>
      <c r="D131" s="50" t="s">
        <v>43</v>
      </c>
      <c r="E131" s="50">
        <v>2</v>
      </c>
      <c r="F131" s="50" t="s">
        <v>44</v>
      </c>
      <c r="G131" s="50" t="s">
        <v>468</v>
      </c>
      <c r="H131" s="50" t="s">
        <v>46</v>
      </c>
    </row>
    <row r="132" spans="1:8" x14ac:dyDescent="0.2">
      <c r="A132" s="50">
        <v>1381</v>
      </c>
      <c r="B132" s="50" t="s">
        <v>182</v>
      </c>
      <c r="C132" s="50">
        <v>11</v>
      </c>
      <c r="D132" s="50" t="s">
        <v>51</v>
      </c>
      <c r="E132" s="50">
        <v>1</v>
      </c>
      <c r="F132" s="50" t="s">
        <v>52</v>
      </c>
      <c r="G132" s="50" t="s">
        <v>467</v>
      </c>
      <c r="H132" s="50" t="s">
        <v>52</v>
      </c>
    </row>
    <row r="133" spans="1:8" x14ac:dyDescent="0.2">
      <c r="A133" s="50">
        <v>1382</v>
      </c>
      <c r="B133" s="50" t="s">
        <v>183</v>
      </c>
      <c r="C133" s="50">
        <v>21</v>
      </c>
      <c r="D133" s="50" t="s">
        <v>43</v>
      </c>
      <c r="E133" s="50">
        <v>2</v>
      </c>
      <c r="F133" s="50" t="s">
        <v>44</v>
      </c>
      <c r="G133" s="50" t="s">
        <v>468</v>
      </c>
      <c r="H133" s="50" t="s">
        <v>46</v>
      </c>
    </row>
    <row r="134" spans="1:8" x14ac:dyDescent="0.2">
      <c r="A134" s="50">
        <v>1383</v>
      </c>
      <c r="B134" s="50" t="s">
        <v>184</v>
      </c>
      <c r="C134" s="50">
        <v>11</v>
      </c>
      <c r="D134" s="50" t="s">
        <v>51</v>
      </c>
      <c r="E134" s="50">
        <v>1</v>
      </c>
      <c r="F134" s="50" t="s">
        <v>52</v>
      </c>
      <c r="G134" s="50" t="s">
        <v>467</v>
      </c>
      <c r="H134" s="50" t="s">
        <v>52</v>
      </c>
    </row>
    <row r="135" spans="1:8" x14ac:dyDescent="0.2">
      <c r="A135" s="50">
        <v>1384</v>
      </c>
      <c r="B135" s="50" t="s">
        <v>185</v>
      </c>
      <c r="C135" s="50">
        <v>11</v>
      </c>
      <c r="D135" s="50" t="s">
        <v>51</v>
      </c>
      <c r="E135" s="50">
        <v>1</v>
      </c>
      <c r="F135" s="50" t="s">
        <v>52</v>
      </c>
      <c r="G135" s="50" t="s">
        <v>467</v>
      </c>
      <c r="H135" s="50" t="s">
        <v>52</v>
      </c>
    </row>
    <row r="136" spans="1:8" x14ac:dyDescent="0.2">
      <c r="A136" s="50">
        <v>1401</v>
      </c>
      <c r="B136" s="50" t="s">
        <v>186</v>
      </c>
      <c r="C136" s="50">
        <v>21</v>
      </c>
      <c r="D136" s="50" t="s">
        <v>43</v>
      </c>
      <c r="E136" s="50">
        <v>2</v>
      </c>
      <c r="F136" s="50" t="s">
        <v>44</v>
      </c>
      <c r="G136" s="50" t="s">
        <v>468</v>
      </c>
      <c r="H136" s="50" t="s">
        <v>46</v>
      </c>
    </row>
    <row r="137" spans="1:8" x14ac:dyDescent="0.2">
      <c r="A137" s="50">
        <v>1402</v>
      </c>
      <c r="B137" s="50" t="s">
        <v>187</v>
      </c>
      <c r="C137" s="50">
        <v>30</v>
      </c>
      <c r="D137" s="50" t="s">
        <v>41</v>
      </c>
      <c r="E137" s="50">
        <v>3</v>
      </c>
      <c r="F137" s="50" t="s">
        <v>41</v>
      </c>
      <c r="G137" s="50" t="s">
        <v>41</v>
      </c>
      <c r="H137" s="50" t="s">
        <v>41</v>
      </c>
    </row>
    <row r="138" spans="1:8" x14ac:dyDescent="0.2">
      <c r="A138" s="50">
        <v>1407</v>
      </c>
      <c r="B138" s="50" t="s">
        <v>188</v>
      </c>
      <c r="C138" s="50">
        <v>22</v>
      </c>
      <c r="D138" s="50" t="s">
        <v>119</v>
      </c>
      <c r="E138" s="50">
        <v>2</v>
      </c>
      <c r="F138" s="50" t="s">
        <v>44</v>
      </c>
      <c r="G138" s="50" t="s">
        <v>120</v>
      </c>
      <c r="H138" s="50" t="s">
        <v>46</v>
      </c>
    </row>
    <row r="139" spans="1:8" x14ac:dyDescent="0.2">
      <c r="A139" s="50">
        <v>1415</v>
      </c>
      <c r="B139" s="50" t="s">
        <v>189</v>
      </c>
      <c r="C139" s="50">
        <v>11</v>
      </c>
      <c r="D139" s="50" t="s">
        <v>51</v>
      </c>
      <c r="E139" s="50">
        <v>1</v>
      </c>
      <c r="F139" s="50" t="s">
        <v>52</v>
      </c>
      <c r="G139" s="50" t="s">
        <v>467</v>
      </c>
      <c r="H139" s="50" t="s">
        <v>52</v>
      </c>
    </row>
    <row r="140" spans="1:8" x14ac:dyDescent="0.2">
      <c r="A140" s="50">
        <v>1419</v>
      </c>
      <c r="B140" s="50" t="s">
        <v>190</v>
      </c>
      <c r="C140" s="50">
        <v>12</v>
      </c>
      <c r="D140" s="50" t="s">
        <v>83</v>
      </c>
      <c r="E140" s="50">
        <v>1</v>
      </c>
      <c r="F140" s="50" t="s">
        <v>52</v>
      </c>
      <c r="G140" s="50" t="s">
        <v>84</v>
      </c>
      <c r="H140" s="50" t="s">
        <v>52</v>
      </c>
    </row>
    <row r="141" spans="1:8" x14ac:dyDescent="0.2">
      <c r="A141" s="50">
        <v>1421</v>
      </c>
      <c r="B141" s="50" t="s">
        <v>191</v>
      </c>
      <c r="C141" s="50">
        <v>12</v>
      </c>
      <c r="D141" s="50" t="s">
        <v>83</v>
      </c>
      <c r="E141" s="50">
        <v>1</v>
      </c>
      <c r="F141" s="50" t="s">
        <v>52</v>
      </c>
      <c r="G141" s="50" t="s">
        <v>84</v>
      </c>
      <c r="H141" s="50" t="s">
        <v>52</v>
      </c>
    </row>
    <row r="142" spans="1:8" x14ac:dyDescent="0.2">
      <c r="A142" s="50">
        <v>1427</v>
      </c>
      <c r="B142" s="50" t="s">
        <v>192</v>
      </c>
      <c r="C142" s="50">
        <v>12</v>
      </c>
      <c r="D142" s="50" t="s">
        <v>83</v>
      </c>
      <c r="E142" s="50">
        <v>1</v>
      </c>
      <c r="F142" s="50" t="s">
        <v>52</v>
      </c>
      <c r="G142" s="50" t="s">
        <v>84</v>
      </c>
      <c r="H142" s="50" t="s">
        <v>52</v>
      </c>
    </row>
    <row r="143" spans="1:8" x14ac:dyDescent="0.2">
      <c r="A143" s="50">
        <v>1430</v>
      </c>
      <c r="B143" s="50" t="s">
        <v>193</v>
      </c>
      <c r="C143" s="50">
        <v>11</v>
      </c>
      <c r="D143" s="50" t="s">
        <v>51</v>
      </c>
      <c r="E143" s="50">
        <v>1</v>
      </c>
      <c r="F143" s="50" t="s">
        <v>52</v>
      </c>
      <c r="G143" s="50" t="s">
        <v>467</v>
      </c>
      <c r="H143" s="50" t="s">
        <v>52</v>
      </c>
    </row>
    <row r="144" spans="1:8" x14ac:dyDescent="0.2">
      <c r="A144" s="50">
        <v>1435</v>
      </c>
      <c r="B144" s="50" t="s">
        <v>194</v>
      </c>
      <c r="C144" s="50">
        <v>12</v>
      </c>
      <c r="D144" s="50" t="s">
        <v>83</v>
      </c>
      <c r="E144" s="50">
        <v>1</v>
      </c>
      <c r="F144" s="50" t="s">
        <v>52</v>
      </c>
      <c r="G144" s="50" t="s">
        <v>84</v>
      </c>
      <c r="H144" s="50" t="s">
        <v>52</v>
      </c>
    </row>
    <row r="145" spans="1:8" x14ac:dyDescent="0.2">
      <c r="A145" s="50">
        <v>1438</v>
      </c>
      <c r="B145" s="50" t="s">
        <v>195</v>
      </c>
      <c r="C145" s="50">
        <v>12</v>
      </c>
      <c r="D145" s="50" t="s">
        <v>83</v>
      </c>
      <c r="E145" s="50">
        <v>1</v>
      </c>
      <c r="F145" s="50" t="s">
        <v>52</v>
      </c>
      <c r="G145" s="50" t="s">
        <v>84</v>
      </c>
      <c r="H145" s="50" t="s">
        <v>52</v>
      </c>
    </row>
    <row r="146" spans="1:8" x14ac:dyDescent="0.2">
      <c r="A146" s="50">
        <v>1439</v>
      </c>
      <c r="B146" s="50" t="s">
        <v>196</v>
      </c>
      <c r="C146" s="50">
        <v>11</v>
      </c>
      <c r="D146" s="50" t="s">
        <v>51</v>
      </c>
      <c r="E146" s="50">
        <v>1</v>
      </c>
      <c r="F146" s="50" t="s">
        <v>52</v>
      </c>
      <c r="G146" s="50" t="s">
        <v>467</v>
      </c>
      <c r="H146" s="50" t="s">
        <v>52</v>
      </c>
    </row>
    <row r="147" spans="1:8" x14ac:dyDescent="0.2">
      <c r="A147" s="50">
        <v>1440</v>
      </c>
      <c r="B147" s="50" t="s">
        <v>197</v>
      </c>
      <c r="C147" s="50">
        <v>21</v>
      </c>
      <c r="D147" s="50" t="s">
        <v>43</v>
      </c>
      <c r="E147" s="50">
        <v>2</v>
      </c>
      <c r="F147" s="50" t="s">
        <v>44</v>
      </c>
      <c r="G147" s="50" t="s">
        <v>468</v>
      </c>
      <c r="H147" s="50" t="s">
        <v>46</v>
      </c>
    </row>
    <row r="148" spans="1:8" x14ac:dyDescent="0.2">
      <c r="A148" s="50">
        <v>1441</v>
      </c>
      <c r="B148" s="50" t="s">
        <v>198</v>
      </c>
      <c r="C148" s="50">
        <v>21</v>
      </c>
      <c r="D148" s="50" t="s">
        <v>43</v>
      </c>
      <c r="E148" s="50">
        <v>2</v>
      </c>
      <c r="F148" s="50" t="s">
        <v>44</v>
      </c>
      <c r="G148" s="50" t="s">
        <v>468</v>
      </c>
      <c r="H148" s="50" t="s">
        <v>46</v>
      </c>
    </row>
    <row r="149" spans="1:8" x14ac:dyDescent="0.2">
      <c r="A149" s="50">
        <v>1442</v>
      </c>
      <c r="B149" s="50" t="s">
        <v>199</v>
      </c>
      <c r="C149" s="50">
        <v>11</v>
      </c>
      <c r="D149" s="50" t="s">
        <v>51</v>
      </c>
      <c r="E149" s="50">
        <v>1</v>
      </c>
      <c r="F149" s="50" t="s">
        <v>52</v>
      </c>
      <c r="G149" s="50" t="s">
        <v>467</v>
      </c>
      <c r="H149" s="50" t="s">
        <v>52</v>
      </c>
    </row>
    <row r="150" spans="1:8" x14ac:dyDescent="0.2">
      <c r="A150" s="50">
        <v>1443</v>
      </c>
      <c r="B150" s="50" t="s">
        <v>200</v>
      </c>
      <c r="C150" s="50">
        <v>11</v>
      </c>
      <c r="D150" s="50" t="s">
        <v>51</v>
      </c>
      <c r="E150" s="50">
        <v>1</v>
      </c>
      <c r="F150" s="50" t="s">
        <v>52</v>
      </c>
      <c r="G150" s="50" t="s">
        <v>467</v>
      </c>
      <c r="H150" s="50" t="s">
        <v>52</v>
      </c>
    </row>
    <row r="151" spans="1:8" x14ac:dyDescent="0.2">
      <c r="A151" s="50">
        <v>1444</v>
      </c>
      <c r="B151" s="50" t="s">
        <v>201</v>
      </c>
      <c r="C151" s="50">
        <v>11</v>
      </c>
      <c r="D151" s="50" t="s">
        <v>51</v>
      </c>
      <c r="E151" s="50">
        <v>1</v>
      </c>
      <c r="F151" s="50" t="s">
        <v>52</v>
      </c>
      <c r="G151" s="50" t="s">
        <v>467</v>
      </c>
      <c r="H151" s="50" t="s">
        <v>52</v>
      </c>
    </row>
    <row r="152" spans="1:8" x14ac:dyDescent="0.2">
      <c r="A152" s="50">
        <v>1445</v>
      </c>
      <c r="B152" s="50" t="s">
        <v>202</v>
      </c>
      <c r="C152" s="50">
        <v>11</v>
      </c>
      <c r="D152" s="50" t="s">
        <v>51</v>
      </c>
      <c r="E152" s="50">
        <v>1</v>
      </c>
      <c r="F152" s="50" t="s">
        <v>52</v>
      </c>
      <c r="G152" s="50" t="s">
        <v>467</v>
      </c>
      <c r="H152" s="50" t="s">
        <v>52</v>
      </c>
    </row>
    <row r="153" spans="1:8" x14ac:dyDescent="0.2">
      <c r="A153" s="50">
        <v>1446</v>
      </c>
      <c r="B153" s="50" t="s">
        <v>203</v>
      </c>
      <c r="C153" s="50">
        <v>12</v>
      </c>
      <c r="D153" s="50" t="s">
        <v>83</v>
      </c>
      <c r="E153" s="50">
        <v>1</v>
      </c>
      <c r="F153" s="50" t="s">
        <v>52</v>
      </c>
      <c r="G153" s="50" t="s">
        <v>84</v>
      </c>
      <c r="H153" s="50" t="s">
        <v>52</v>
      </c>
    </row>
    <row r="154" spans="1:8" x14ac:dyDescent="0.2">
      <c r="A154" s="50">
        <v>1447</v>
      </c>
      <c r="B154" s="50" t="s">
        <v>204</v>
      </c>
      <c r="C154" s="50">
        <v>12</v>
      </c>
      <c r="D154" s="50" t="s">
        <v>83</v>
      </c>
      <c r="E154" s="50">
        <v>1</v>
      </c>
      <c r="F154" s="50" t="s">
        <v>52</v>
      </c>
      <c r="G154" s="50" t="s">
        <v>84</v>
      </c>
      <c r="H154" s="50" t="s">
        <v>52</v>
      </c>
    </row>
    <row r="155" spans="1:8" x14ac:dyDescent="0.2">
      <c r="A155" s="50">
        <v>1452</v>
      </c>
      <c r="B155" s="50" t="s">
        <v>205</v>
      </c>
      <c r="C155" s="50">
        <v>11</v>
      </c>
      <c r="D155" s="50" t="s">
        <v>51</v>
      </c>
      <c r="E155" s="50">
        <v>1</v>
      </c>
      <c r="F155" s="50" t="s">
        <v>52</v>
      </c>
      <c r="G155" s="50" t="s">
        <v>467</v>
      </c>
      <c r="H155" s="50" t="s">
        <v>52</v>
      </c>
    </row>
    <row r="156" spans="1:8" x14ac:dyDescent="0.2">
      <c r="A156" s="50">
        <v>1460</v>
      </c>
      <c r="B156" s="50" t="s">
        <v>206</v>
      </c>
      <c r="C156" s="50">
        <v>12</v>
      </c>
      <c r="D156" s="50" t="s">
        <v>83</v>
      </c>
      <c r="E156" s="50">
        <v>1</v>
      </c>
      <c r="F156" s="50" t="s">
        <v>52</v>
      </c>
      <c r="G156" s="50" t="s">
        <v>84</v>
      </c>
      <c r="H156" s="50" t="s">
        <v>52</v>
      </c>
    </row>
    <row r="157" spans="1:8" x14ac:dyDescent="0.2">
      <c r="A157" s="50">
        <v>1461</v>
      </c>
      <c r="B157" s="50" t="s">
        <v>207</v>
      </c>
      <c r="C157" s="50">
        <v>11</v>
      </c>
      <c r="D157" s="50" t="s">
        <v>51</v>
      </c>
      <c r="E157" s="50">
        <v>1</v>
      </c>
      <c r="F157" s="50" t="s">
        <v>52</v>
      </c>
      <c r="G157" s="50" t="s">
        <v>467</v>
      </c>
      <c r="H157" s="50" t="s">
        <v>52</v>
      </c>
    </row>
    <row r="158" spans="1:8" x14ac:dyDescent="0.2">
      <c r="A158" s="50">
        <v>1462</v>
      </c>
      <c r="B158" s="50" t="s">
        <v>208</v>
      </c>
      <c r="C158" s="50">
        <v>11</v>
      </c>
      <c r="D158" s="50" t="s">
        <v>51</v>
      </c>
      <c r="E158" s="50">
        <v>1</v>
      </c>
      <c r="F158" s="50" t="s">
        <v>52</v>
      </c>
      <c r="G158" s="50" t="s">
        <v>467</v>
      </c>
      <c r="H158" s="50" t="s">
        <v>52</v>
      </c>
    </row>
    <row r="159" spans="1:8" x14ac:dyDescent="0.2">
      <c r="A159" s="50">
        <v>1463</v>
      </c>
      <c r="B159" s="50" t="s">
        <v>209</v>
      </c>
      <c r="C159" s="50">
        <v>11</v>
      </c>
      <c r="D159" s="50" t="s">
        <v>51</v>
      </c>
      <c r="E159" s="50">
        <v>1</v>
      </c>
      <c r="F159" s="50" t="s">
        <v>52</v>
      </c>
      <c r="G159" s="50" t="s">
        <v>467</v>
      </c>
      <c r="H159" s="50" t="s">
        <v>52</v>
      </c>
    </row>
    <row r="160" spans="1:8" x14ac:dyDescent="0.2">
      <c r="A160" s="50">
        <v>1465</v>
      </c>
      <c r="B160" s="50" t="s">
        <v>210</v>
      </c>
      <c r="C160" s="50">
        <v>11</v>
      </c>
      <c r="D160" s="50" t="s">
        <v>51</v>
      </c>
      <c r="E160" s="50">
        <v>1</v>
      </c>
      <c r="F160" s="50" t="s">
        <v>52</v>
      </c>
      <c r="G160" s="50" t="s">
        <v>467</v>
      </c>
      <c r="H160" s="50" t="s">
        <v>52</v>
      </c>
    </row>
    <row r="161" spans="1:8" x14ac:dyDescent="0.2">
      <c r="A161" s="50">
        <v>1466</v>
      </c>
      <c r="B161" s="50" t="s">
        <v>211</v>
      </c>
      <c r="C161" s="50">
        <v>11</v>
      </c>
      <c r="D161" s="50" t="s">
        <v>51</v>
      </c>
      <c r="E161" s="50">
        <v>1</v>
      </c>
      <c r="F161" s="50" t="s">
        <v>52</v>
      </c>
      <c r="G161" s="50" t="s">
        <v>467</v>
      </c>
      <c r="H161" s="50" t="s">
        <v>52</v>
      </c>
    </row>
    <row r="162" spans="1:8" x14ac:dyDescent="0.2">
      <c r="A162" s="50">
        <v>1470</v>
      </c>
      <c r="B162" s="50" t="s">
        <v>212</v>
      </c>
      <c r="C162" s="50">
        <v>11</v>
      </c>
      <c r="D162" s="50" t="s">
        <v>51</v>
      </c>
      <c r="E162" s="50">
        <v>1</v>
      </c>
      <c r="F162" s="50" t="s">
        <v>52</v>
      </c>
      <c r="G162" s="50" t="s">
        <v>467</v>
      </c>
      <c r="H162" s="50" t="s">
        <v>52</v>
      </c>
    </row>
    <row r="163" spans="1:8" x14ac:dyDescent="0.2">
      <c r="A163" s="50">
        <v>1471</v>
      </c>
      <c r="B163" s="50" t="s">
        <v>213</v>
      </c>
      <c r="C163" s="50">
        <v>12</v>
      </c>
      <c r="D163" s="50" t="s">
        <v>83</v>
      </c>
      <c r="E163" s="50">
        <v>1</v>
      </c>
      <c r="F163" s="50" t="s">
        <v>52</v>
      </c>
      <c r="G163" s="50" t="s">
        <v>84</v>
      </c>
      <c r="H163" s="50" t="s">
        <v>52</v>
      </c>
    </row>
    <row r="164" spans="1:8" x14ac:dyDescent="0.2">
      <c r="A164" s="50">
        <v>1472</v>
      </c>
      <c r="B164" s="50" t="s">
        <v>214</v>
      </c>
      <c r="C164" s="50">
        <v>22</v>
      </c>
      <c r="D164" s="50" t="s">
        <v>119</v>
      </c>
      <c r="E164" s="50">
        <v>2</v>
      </c>
      <c r="F164" s="50" t="s">
        <v>44</v>
      </c>
      <c r="G164" s="50" t="s">
        <v>120</v>
      </c>
      <c r="H164" s="50" t="s">
        <v>46</v>
      </c>
    </row>
    <row r="165" spans="1:8" x14ac:dyDescent="0.2">
      <c r="A165" s="50">
        <v>1473</v>
      </c>
      <c r="B165" s="50" t="s">
        <v>215</v>
      </c>
      <c r="C165" s="50">
        <v>12</v>
      </c>
      <c r="D165" s="50" t="s">
        <v>83</v>
      </c>
      <c r="E165" s="50">
        <v>1</v>
      </c>
      <c r="F165" s="50" t="s">
        <v>52</v>
      </c>
      <c r="G165" s="50" t="s">
        <v>84</v>
      </c>
      <c r="H165" s="50" t="s">
        <v>52</v>
      </c>
    </row>
    <row r="166" spans="1:8" x14ac:dyDescent="0.2">
      <c r="A166" s="50">
        <v>1480</v>
      </c>
      <c r="B166" s="50" t="s">
        <v>216</v>
      </c>
      <c r="C166" s="50">
        <v>30</v>
      </c>
      <c r="D166" s="50" t="s">
        <v>41</v>
      </c>
      <c r="E166" s="50">
        <v>3</v>
      </c>
      <c r="F166" s="50" t="s">
        <v>41</v>
      </c>
      <c r="G166" s="50" t="s">
        <v>41</v>
      </c>
      <c r="H166" s="50" t="s">
        <v>41</v>
      </c>
    </row>
    <row r="167" spans="1:8" x14ac:dyDescent="0.2">
      <c r="A167" s="50">
        <v>1481</v>
      </c>
      <c r="B167" s="50" t="s">
        <v>217</v>
      </c>
      <c r="C167" s="50">
        <v>30</v>
      </c>
      <c r="D167" s="50" t="s">
        <v>41</v>
      </c>
      <c r="E167" s="50">
        <v>3</v>
      </c>
      <c r="F167" s="50" t="s">
        <v>41</v>
      </c>
      <c r="G167" s="50" t="s">
        <v>41</v>
      </c>
      <c r="H167" s="50" t="s">
        <v>41</v>
      </c>
    </row>
    <row r="168" spans="1:8" x14ac:dyDescent="0.2">
      <c r="A168" s="50">
        <v>1482</v>
      </c>
      <c r="B168" s="50" t="s">
        <v>218</v>
      </c>
      <c r="C168" s="50">
        <v>21</v>
      </c>
      <c r="D168" s="50" t="s">
        <v>43</v>
      </c>
      <c r="E168" s="50">
        <v>2</v>
      </c>
      <c r="F168" s="50" t="s">
        <v>44</v>
      </c>
      <c r="G168" s="50" t="s">
        <v>468</v>
      </c>
      <c r="H168" s="50" t="s">
        <v>46</v>
      </c>
    </row>
    <row r="169" spans="1:8" x14ac:dyDescent="0.2">
      <c r="A169" s="50">
        <v>1484</v>
      </c>
      <c r="B169" s="50" t="s">
        <v>219</v>
      </c>
      <c r="C169" s="50">
        <v>22</v>
      </c>
      <c r="D169" s="50" t="s">
        <v>119</v>
      </c>
      <c r="E169" s="50">
        <v>2</v>
      </c>
      <c r="F169" s="50" t="s">
        <v>44</v>
      </c>
      <c r="G169" s="50" t="s">
        <v>120</v>
      </c>
      <c r="H169" s="50" t="s">
        <v>46</v>
      </c>
    </row>
    <row r="170" spans="1:8" x14ac:dyDescent="0.2">
      <c r="A170" s="50">
        <v>1485</v>
      </c>
      <c r="B170" s="50" t="s">
        <v>220</v>
      </c>
      <c r="C170" s="50">
        <v>21</v>
      </c>
      <c r="D170" s="50" t="s">
        <v>43</v>
      </c>
      <c r="E170" s="50">
        <v>2</v>
      </c>
      <c r="F170" s="50" t="s">
        <v>44</v>
      </c>
      <c r="G170" s="50" t="s">
        <v>468</v>
      </c>
      <c r="H170" s="50" t="s">
        <v>46</v>
      </c>
    </row>
    <row r="171" spans="1:8" x14ac:dyDescent="0.2">
      <c r="A171" s="50">
        <v>1486</v>
      </c>
      <c r="B171" s="50" t="s">
        <v>221</v>
      </c>
      <c r="C171" s="50">
        <v>22</v>
      </c>
      <c r="D171" s="50" t="s">
        <v>119</v>
      </c>
      <c r="E171" s="50">
        <v>2</v>
      </c>
      <c r="F171" s="50" t="s">
        <v>44</v>
      </c>
      <c r="G171" s="50" t="s">
        <v>120</v>
      </c>
      <c r="H171" s="50" t="s">
        <v>46</v>
      </c>
    </row>
    <row r="172" spans="1:8" x14ac:dyDescent="0.2">
      <c r="A172" s="50">
        <v>1487</v>
      </c>
      <c r="B172" s="50" t="s">
        <v>222</v>
      </c>
      <c r="C172" s="50">
        <v>21</v>
      </c>
      <c r="D172" s="50" t="s">
        <v>43</v>
      </c>
      <c r="E172" s="50">
        <v>2</v>
      </c>
      <c r="F172" s="50" t="s">
        <v>44</v>
      </c>
      <c r="G172" s="50" t="s">
        <v>468</v>
      </c>
      <c r="H172" s="50" t="s">
        <v>46</v>
      </c>
    </row>
    <row r="173" spans="1:8" x14ac:dyDescent="0.2">
      <c r="A173" s="50">
        <v>1488</v>
      </c>
      <c r="B173" s="50" t="s">
        <v>223</v>
      </c>
      <c r="C173" s="50">
        <v>21</v>
      </c>
      <c r="D173" s="50" t="s">
        <v>43</v>
      </c>
      <c r="E173" s="50">
        <v>2</v>
      </c>
      <c r="F173" s="50" t="s">
        <v>44</v>
      </c>
      <c r="G173" s="50" t="s">
        <v>468</v>
      </c>
      <c r="H173" s="50" t="s">
        <v>46</v>
      </c>
    </row>
    <row r="174" spans="1:8" x14ac:dyDescent="0.2">
      <c r="A174" s="50">
        <v>1489</v>
      </c>
      <c r="B174" s="50" t="s">
        <v>224</v>
      </c>
      <c r="C174" s="50">
        <v>21</v>
      </c>
      <c r="D174" s="50" t="s">
        <v>43</v>
      </c>
      <c r="E174" s="50">
        <v>2</v>
      </c>
      <c r="F174" s="50" t="s">
        <v>44</v>
      </c>
      <c r="G174" s="50" t="s">
        <v>468</v>
      </c>
      <c r="H174" s="50" t="s">
        <v>46</v>
      </c>
    </row>
    <row r="175" spans="1:8" x14ac:dyDescent="0.2">
      <c r="A175" s="50">
        <v>1490</v>
      </c>
      <c r="B175" s="50" t="s">
        <v>225</v>
      </c>
      <c r="C175" s="50">
        <v>21</v>
      </c>
      <c r="D175" s="50" t="s">
        <v>43</v>
      </c>
      <c r="E175" s="50">
        <v>2</v>
      </c>
      <c r="F175" s="50" t="s">
        <v>44</v>
      </c>
      <c r="G175" s="50" t="s">
        <v>468</v>
      </c>
      <c r="H175" s="50" t="s">
        <v>46</v>
      </c>
    </row>
    <row r="176" spans="1:8" x14ac:dyDescent="0.2">
      <c r="A176" s="50">
        <v>1491</v>
      </c>
      <c r="B176" s="50" t="s">
        <v>226</v>
      </c>
      <c r="C176" s="50">
        <v>11</v>
      </c>
      <c r="D176" s="50" t="s">
        <v>51</v>
      </c>
      <c r="E176" s="50">
        <v>1</v>
      </c>
      <c r="F176" s="50" t="s">
        <v>52</v>
      </c>
      <c r="G176" s="50" t="s">
        <v>467</v>
      </c>
      <c r="H176" s="50" t="s">
        <v>52</v>
      </c>
    </row>
    <row r="177" spans="1:8" x14ac:dyDescent="0.2">
      <c r="A177" s="50">
        <v>1492</v>
      </c>
      <c r="B177" s="50" t="s">
        <v>227</v>
      </c>
      <c r="C177" s="50">
        <v>22</v>
      </c>
      <c r="D177" s="50" t="s">
        <v>119</v>
      </c>
      <c r="E177" s="50">
        <v>2</v>
      </c>
      <c r="F177" s="50" t="s">
        <v>44</v>
      </c>
      <c r="G177" s="50" t="s">
        <v>120</v>
      </c>
      <c r="H177" s="50" t="s">
        <v>46</v>
      </c>
    </row>
    <row r="178" spans="1:8" x14ac:dyDescent="0.2">
      <c r="A178" s="50">
        <v>1493</v>
      </c>
      <c r="B178" s="50" t="s">
        <v>228</v>
      </c>
      <c r="C178" s="50">
        <v>22</v>
      </c>
      <c r="D178" s="50" t="s">
        <v>119</v>
      </c>
      <c r="E178" s="50">
        <v>2</v>
      </c>
      <c r="F178" s="50" t="s">
        <v>44</v>
      </c>
      <c r="G178" s="50" t="s">
        <v>120</v>
      </c>
      <c r="H178" s="50" t="s">
        <v>46</v>
      </c>
    </row>
    <row r="179" spans="1:8" x14ac:dyDescent="0.2">
      <c r="A179" s="50">
        <v>1494</v>
      </c>
      <c r="B179" s="50" t="s">
        <v>229</v>
      </c>
      <c r="C179" s="50">
        <v>22</v>
      </c>
      <c r="D179" s="50" t="s">
        <v>119</v>
      </c>
      <c r="E179" s="50">
        <v>2</v>
      </c>
      <c r="F179" s="50" t="s">
        <v>44</v>
      </c>
      <c r="G179" s="50" t="s">
        <v>120</v>
      </c>
      <c r="H179" s="50" t="s">
        <v>46</v>
      </c>
    </row>
    <row r="180" spans="1:8" x14ac:dyDescent="0.2">
      <c r="A180" s="50">
        <v>1495</v>
      </c>
      <c r="B180" s="50" t="s">
        <v>230</v>
      </c>
      <c r="C180" s="50">
        <v>22</v>
      </c>
      <c r="D180" s="50" t="s">
        <v>119</v>
      </c>
      <c r="E180" s="50">
        <v>2</v>
      </c>
      <c r="F180" s="50" t="s">
        <v>44</v>
      </c>
      <c r="G180" s="50" t="s">
        <v>120</v>
      </c>
      <c r="H180" s="50" t="s">
        <v>46</v>
      </c>
    </row>
    <row r="181" spans="1:8" x14ac:dyDescent="0.2">
      <c r="A181" s="50">
        <v>1496</v>
      </c>
      <c r="B181" s="50" t="s">
        <v>231</v>
      </c>
      <c r="C181" s="50">
        <v>22</v>
      </c>
      <c r="D181" s="50" t="s">
        <v>119</v>
      </c>
      <c r="E181" s="50">
        <v>2</v>
      </c>
      <c r="F181" s="50" t="s">
        <v>44</v>
      </c>
      <c r="G181" s="50" t="s">
        <v>120</v>
      </c>
      <c r="H181" s="50" t="s">
        <v>46</v>
      </c>
    </row>
    <row r="182" spans="1:8" x14ac:dyDescent="0.2">
      <c r="A182" s="50">
        <v>1497</v>
      </c>
      <c r="B182" s="50" t="s">
        <v>232</v>
      </c>
      <c r="C182" s="50">
        <v>22</v>
      </c>
      <c r="D182" s="50" t="s">
        <v>119</v>
      </c>
      <c r="E182" s="50">
        <v>2</v>
      </c>
      <c r="F182" s="50" t="s">
        <v>44</v>
      </c>
      <c r="G182" s="50" t="s">
        <v>120</v>
      </c>
      <c r="H182" s="50" t="s">
        <v>46</v>
      </c>
    </row>
    <row r="183" spans="1:8" x14ac:dyDescent="0.2">
      <c r="A183" s="50">
        <v>1498</v>
      </c>
      <c r="B183" s="50" t="s">
        <v>233</v>
      </c>
      <c r="C183" s="50">
        <v>22</v>
      </c>
      <c r="D183" s="50" t="s">
        <v>119</v>
      </c>
      <c r="E183" s="50">
        <v>2</v>
      </c>
      <c r="F183" s="50" t="s">
        <v>44</v>
      </c>
      <c r="G183" s="50" t="s">
        <v>120</v>
      </c>
      <c r="H183" s="50" t="s">
        <v>46</v>
      </c>
    </row>
    <row r="184" spans="1:8" x14ac:dyDescent="0.2">
      <c r="A184" s="50">
        <v>1499</v>
      </c>
      <c r="B184" s="50" t="s">
        <v>234</v>
      </c>
      <c r="C184" s="50">
        <v>22</v>
      </c>
      <c r="D184" s="50" t="s">
        <v>119</v>
      </c>
      <c r="E184" s="50">
        <v>2</v>
      </c>
      <c r="F184" s="50" t="s">
        <v>44</v>
      </c>
      <c r="G184" s="50" t="s">
        <v>120</v>
      </c>
      <c r="H184" s="50" t="s">
        <v>46</v>
      </c>
    </row>
    <row r="185" spans="1:8" x14ac:dyDescent="0.2">
      <c r="A185" s="50">
        <v>1715</v>
      </c>
      <c r="B185" s="50" t="s">
        <v>235</v>
      </c>
      <c r="C185" s="50">
        <v>21</v>
      </c>
      <c r="D185" s="50" t="s">
        <v>43</v>
      </c>
      <c r="E185" s="50">
        <v>2</v>
      </c>
      <c r="F185" s="50" t="s">
        <v>44</v>
      </c>
      <c r="G185" s="50" t="s">
        <v>468</v>
      </c>
      <c r="H185" s="50" t="s">
        <v>46</v>
      </c>
    </row>
    <row r="186" spans="1:8" x14ac:dyDescent="0.2">
      <c r="A186" s="50">
        <v>1730</v>
      </c>
      <c r="B186" s="50" t="s">
        <v>236</v>
      </c>
      <c r="C186" s="50">
        <v>12</v>
      </c>
      <c r="D186" s="50" t="s">
        <v>83</v>
      </c>
      <c r="E186" s="50">
        <v>1</v>
      </c>
      <c r="F186" s="50" t="s">
        <v>52</v>
      </c>
      <c r="G186" s="50" t="s">
        <v>84</v>
      </c>
      <c r="H186" s="50" t="s">
        <v>52</v>
      </c>
    </row>
    <row r="187" spans="1:8" x14ac:dyDescent="0.2">
      <c r="A187" s="50">
        <v>1737</v>
      </c>
      <c r="B187" s="50" t="s">
        <v>237</v>
      </c>
      <c r="C187" s="50">
        <v>12</v>
      </c>
      <c r="D187" s="50" t="s">
        <v>83</v>
      </c>
      <c r="E187" s="50">
        <v>1</v>
      </c>
      <c r="F187" s="50" t="s">
        <v>52</v>
      </c>
      <c r="G187" s="50" t="s">
        <v>84</v>
      </c>
      <c r="H187" s="50" t="s">
        <v>52</v>
      </c>
    </row>
    <row r="188" spans="1:8" x14ac:dyDescent="0.2">
      <c r="A188" s="50">
        <v>1760</v>
      </c>
      <c r="B188" s="50" t="s">
        <v>238</v>
      </c>
      <c r="C188" s="50">
        <v>11</v>
      </c>
      <c r="D188" s="50" t="s">
        <v>51</v>
      </c>
      <c r="E188" s="50">
        <v>1</v>
      </c>
      <c r="F188" s="50" t="s">
        <v>52</v>
      </c>
      <c r="G188" s="50" t="s">
        <v>467</v>
      </c>
      <c r="H188" s="50" t="s">
        <v>52</v>
      </c>
    </row>
    <row r="189" spans="1:8" x14ac:dyDescent="0.2">
      <c r="A189" s="50">
        <v>1761</v>
      </c>
      <c r="B189" s="50" t="s">
        <v>239</v>
      </c>
      <c r="C189" s="50">
        <v>21</v>
      </c>
      <c r="D189" s="50" t="s">
        <v>43</v>
      </c>
      <c r="E189" s="50">
        <v>2</v>
      </c>
      <c r="F189" s="50" t="s">
        <v>44</v>
      </c>
      <c r="G189" s="50" t="s">
        <v>468</v>
      </c>
      <c r="H189" s="50" t="s">
        <v>46</v>
      </c>
    </row>
    <row r="190" spans="1:8" x14ac:dyDescent="0.2">
      <c r="A190" s="50">
        <v>1762</v>
      </c>
      <c r="B190" s="50" t="s">
        <v>240</v>
      </c>
      <c r="C190" s="50">
        <v>12</v>
      </c>
      <c r="D190" s="50" t="s">
        <v>83</v>
      </c>
      <c r="E190" s="50">
        <v>1</v>
      </c>
      <c r="F190" s="50" t="s">
        <v>52</v>
      </c>
      <c r="G190" s="50" t="s">
        <v>84</v>
      </c>
      <c r="H190" s="50" t="s">
        <v>52</v>
      </c>
    </row>
    <row r="191" spans="1:8" x14ac:dyDescent="0.2">
      <c r="A191" s="50">
        <v>1763</v>
      </c>
      <c r="B191" s="50" t="s">
        <v>241</v>
      </c>
      <c r="C191" s="50">
        <v>21</v>
      </c>
      <c r="D191" s="50" t="s">
        <v>43</v>
      </c>
      <c r="E191" s="50">
        <v>2</v>
      </c>
      <c r="F191" s="50" t="s">
        <v>44</v>
      </c>
      <c r="G191" s="50" t="s">
        <v>468</v>
      </c>
      <c r="H191" s="50" t="s">
        <v>46</v>
      </c>
    </row>
    <row r="192" spans="1:8" x14ac:dyDescent="0.2">
      <c r="A192" s="50">
        <v>1764</v>
      </c>
      <c r="B192" s="50" t="s">
        <v>242</v>
      </c>
      <c r="C192" s="50">
        <v>11</v>
      </c>
      <c r="D192" s="50" t="s">
        <v>51</v>
      </c>
      <c r="E192" s="50">
        <v>1</v>
      </c>
      <c r="F192" s="50" t="s">
        <v>52</v>
      </c>
      <c r="G192" s="50" t="s">
        <v>467</v>
      </c>
      <c r="H192" s="50" t="s">
        <v>52</v>
      </c>
    </row>
    <row r="193" spans="1:8" x14ac:dyDescent="0.2">
      <c r="A193" s="50">
        <v>1765</v>
      </c>
      <c r="B193" s="50" t="s">
        <v>243</v>
      </c>
      <c r="C193" s="50">
        <v>12</v>
      </c>
      <c r="D193" s="50" t="s">
        <v>83</v>
      </c>
      <c r="E193" s="50">
        <v>1</v>
      </c>
      <c r="F193" s="50" t="s">
        <v>52</v>
      </c>
      <c r="G193" s="50" t="s">
        <v>84</v>
      </c>
      <c r="H193" s="50" t="s">
        <v>52</v>
      </c>
    </row>
    <row r="194" spans="1:8" x14ac:dyDescent="0.2">
      <c r="A194" s="50">
        <v>1766</v>
      </c>
      <c r="B194" s="50" t="s">
        <v>244</v>
      </c>
      <c r="C194" s="50">
        <v>12</v>
      </c>
      <c r="D194" s="50" t="s">
        <v>83</v>
      </c>
      <c r="E194" s="50">
        <v>1</v>
      </c>
      <c r="F194" s="50" t="s">
        <v>52</v>
      </c>
      <c r="G194" s="50" t="s">
        <v>84</v>
      </c>
      <c r="H194" s="50" t="s">
        <v>52</v>
      </c>
    </row>
    <row r="195" spans="1:8" x14ac:dyDescent="0.2">
      <c r="A195" s="50">
        <v>1780</v>
      </c>
      <c r="B195" s="50" t="s">
        <v>245</v>
      </c>
      <c r="C195" s="50">
        <v>21</v>
      </c>
      <c r="D195" s="50" t="s">
        <v>43</v>
      </c>
      <c r="E195" s="50">
        <v>2</v>
      </c>
      <c r="F195" s="50" t="s">
        <v>44</v>
      </c>
      <c r="G195" s="50" t="s">
        <v>468</v>
      </c>
      <c r="H195" s="50" t="s">
        <v>46</v>
      </c>
    </row>
    <row r="196" spans="1:8" x14ac:dyDescent="0.2">
      <c r="A196" s="50">
        <v>1781</v>
      </c>
      <c r="B196" s="50" t="s">
        <v>246</v>
      </c>
      <c r="C196" s="50">
        <v>21</v>
      </c>
      <c r="D196" s="50" t="s">
        <v>43</v>
      </c>
      <c r="E196" s="50">
        <v>2</v>
      </c>
      <c r="F196" s="50" t="s">
        <v>44</v>
      </c>
      <c r="G196" s="50" t="s">
        <v>468</v>
      </c>
      <c r="H196" s="50" t="s">
        <v>46</v>
      </c>
    </row>
    <row r="197" spans="1:8" x14ac:dyDescent="0.2">
      <c r="A197" s="50">
        <v>1782</v>
      </c>
      <c r="B197" s="50" t="s">
        <v>247</v>
      </c>
      <c r="C197" s="50">
        <v>21</v>
      </c>
      <c r="D197" s="50" t="s">
        <v>43</v>
      </c>
      <c r="E197" s="50">
        <v>2</v>
      </c>
      <c r="F197" s="50" t="s">
        <v>44</v>
      </c>
      <c r="G197" s="50" t="s">
        <v>468</v>
      </c>
      <c r="H197" s="50" t="s">
        <v>46</v>
      </c>
    </row>
    <row r="198" spans="1:8" x14ac:dyDescent="0.2">
      <c r="A198" s="50">
        <v>1783</v>
      </c>
      <c r="B198" s="50" t="s">
        <v>248</v>
      </c>
      <c r="C198" s="50">
        <v>12</v>
      </c>
      <c r="D198" s="50" t="s">
        <v>83</v>
      </c>
      <c r="E198" s="50">
        <v>1</v>
      </c>
      <c r="F198" s="50" t="s">
        <v>52</v>
      </c>
      <c r="G198" s="50" t="s">
        <v>84</v>
      </c>
      <c r="H198" s="50" t="s">
        <v>52</v>
      </c>
    </row>
    <row r="199" spans="1:8" x14ac:dyDescent="0.2">
      <c r="A199" s="50">
        <v>1784</v>
      </c>
      <c r="B199" s="50" t="s">
        <v>249</v>
      </c>
      <c r="C199" s="50">
        <v>22</v>
      </c>
      <c r="D199" s="50" t="s">
        <v>119</v>
      </c>
      <c r="E199" s="50">
        <v>2</v>
      </c>
      <c r="F199" s="50" t="s">
        <v>44</v>
      </c>
      <c r="G199" s="50" t="s">
        <v>120</v>
      </c>
      <c r="H199" s="50" t="s">
        <v>46</v>
      </c>
    </row>
    <row r="200" spans="1:8" x14ac:dyDescent="0.2">
      <c r="A200" s="50">
        <v>1785</v>
      </c>
      <c r="B200" s="50" t="s">
        <v>250</v>
      </c>
      <c r="C200" s="50">
        <v>21</v>
      </c>
      <c r="D200" s="50" t="s">
        <v>43</v>
      </c>
      <c r="E200" s="50">
        <v>2</v>
      </c>
      <c r="F200" s="50" t="s">
        <v>44</v>
      </c>
      <c r="G200" s="50" t="s">
        <v>468</v>
      </c>
      <c r="H200" s="50" t="s">
        <v>46</v>
      </c>
    </row>
    <row r="201" spans="1:8" x14ac:dyDescent="0.2">
      <c r="A201" s="50">
        <v>1814</v>
      </c>
      <c r="B201" s="50" t="s">
        <v>251</v>
      </c>
      <c r="C201" s="50">
        <v>11</v>
      </c>
      <c r="D201" s="50" t="s">
        <v>51</v>
      </c>
      <c r="E201" s="50">
        <v>1</v>
      </c>
      <c r="F201" s="50" t="s">
        <v>52</v>
      </c>
      <c r="G201" s="50" t="s">
        <v>467</v>
      </c>
      <c r="H201" s="50" t="s">
        <v>52</v>
      </c>
    </row>
    <row r="202" spans="1:8" x14ac:dyDescent="0.2">
      <c r="A202" s="50">
        <v>1860</v>
      </c>
      <c r="B202" s="50" t="s">
        <v>252</v>
      </c>
      <c r="C202" s="50">
        <v>11</v>
      </c>
      <c r="D202" s="50" t="s">
        <v>51</v>
      </c>
      <c r="E202" s="50">
        <v>1</v>
      </c>
      <c r="F202" s="50" t="s">
        <v>52</v>
      </c>
      <c r="G202" s="50" t="s">
        <v>467</v>
      </c>
      <c r="H202" s="50" t="s">
        <v>52</v>
      </c>
    </row>
    <row r="203" spans="1:8" x14ac:dyDescent="0.2">
      <c r="A203" s="50">
        <v>1861</v>
      </c>
      <c r="B203" s="50" t="s">
        <v>253</v>
      </c>
      <c r="C203" s="50">
        <v>11</v>
      </c>
      <c r="D203" s="50" t="s">
        <v>51</v>
      </c>
      <c r="E203" s="50">
        <v>1</v>
      </c>
      <c r="F203" s="50" t="s">
        <v>52</v>
      </c>
      <c r="G203" s="50" t="s">
        <v>467</v>
      </c>
      <c r="H203" s="50" t="s">
        <v>52</v>
      </c>
    </row>
    <row r="204" spans="1:8" x14ac:dyDescent="0.2">
      <c r="A204" s="50">
        <v>1862</v>
      </c>
      <c r="B204" s="50" t="s">
        <v>254</v>
      </c>
      <c r="C204" s="50">
        <v>21</v>
      </c>
      <c r="D204" s="50" t="s">
        <v>43</v>
      </c>
      <c r="E204" s="50">
        <v>2</v>
      </c>
      <c r="F204" s="50" t="s">
        <v>44</v>
      </c>
      <c r="G204" s="50" t="s">
        <v>468</v>
      </c>
      <c r="H204" s="50" t="s">
        <v>46</v>
      </c>
    </row>
    <row r="205" spans="1:8" x14ac:dyDescent="0.2">
      <c r="A205" s="50">
        <v>1863</v>
      </c>
      <c r="B205" s="50" t="s">
        <v>255</v>
      </c>
      <c r="C205" s="50">
        <v>12</v>
      </c>
      <c r="D205" s="50" t="s">
        <v>83</v>
      </c>
      <c r="E205" s="50">
        <v>1</v>
      </c>
      <c r="F205" s="50" t="s">
        <v>52</v>
      </c>
      <c r="G205" s="50" t="s">
        <v>84</v>
      </c>
      <c r="H205" s="50" t="s">
        <v>52</v>
      </c>
    </row>
    <row r="206" spans="1:8" x14ac:dyDescent="0.2">
      <c r="A206" s="50">
        <v>1864</v>
      </c>
      <c r="B206" s="50" t="s">
        <v>256</v>
      </c>
      <c r="C206" s="50">
        <v>12</v>
      </c>
      <c r="D206" s="50" t="s">
        <v>83</v>
      </c>
      <c r="E206" s="50">
        <v>1</v>
      </c>
      <c r="F206" s="50" t="s">
        <v>52</v>
      </c>
      <c r="G206" s="50" t="s">
        <v>84</v>
      </c>
      <c r="H206" s="50" t="s">
        <v>52</v>
      </c>
    </row>
    <row r="207" spans="1:8" x14ac:dyDescent="0.2">
      <c r="A207" s="50">
        <v>1880</v>
      </c>
      <c r="B207" s="50" t="s">
        <v>257</v>
      </c>
      <c r="C207" s="50">
        <v>21</v>
      </c>
      <c r="D207" s="50" t="s">
        <v>43</v>
      </c>
      <c r="E207" s="50">
        <v>2</v>
      </c>
      <c r="F207" s="50" t="s">
        <v>44</v>
      </c>
      <c r="G207" s="50" t="s">
        <v>468</v>
      </c>
      <c r="H207" s="50" t="s">
        <v>46</v>
      </c>
    </row>
    <row r="208" spans="1:8" x14ac:dyDescent="0.2">
      <c r="A208" s="50">
        <v>1881</v>
      </c>
      <c r="B208" s="50" t="s">
        <v>258</v>
      </c>
      <c r="C208" s="50">
        <v>21</v>
      </c>
      <c r="D208" s="50" t="s">
        <v>43</v>
      </c>
      <c r="E208" s="50">
        <v>2</v>
      </c>
      <c r="F208" s="50" t="s">
        <v>44</v>
      </c>
      <c r="G208" s="50" t="s">
        <v>468</v>
      </c>
      <c r="H208" s="50" t="s">
        <v>46</v>
      </c>
    </row>
    <row r="209" spans="1:8" x14ac:dyDescent="0.2">
      <c r="A209" s="50">
        <v>1882</v>
      </c>
      <c r="B209" s="50" t="s">
        <v>259</v>
      </c>
      <c r="C209" s="50">
        <v>11</v>
      </c>
      <c r="D209" s="50" t="s">
        <v>51</v>
      </c>
      <c r="E209" s="50">
        <v>1</v>
      </c>
      <c r="F209" s="50" t="s">
        <v>52</v>
      </c>
      <c r="G209" s="50" t="s">
        <v>467</v>
      </c>
      <c r="H209" s="50" t="s">
        <v>52</v>
      </c>
    </row>
    <row r="210" spans="1:8" x14ac:dyDescent="0.2">
      <c r="A210" s="50">
        <v>1883</v>
      </c>
      <c r="B210" s="50" t="s">
        <v>260</v>
      </c>
      <c r="C210" s="50">
        <v>21</v>
      </c>
      <c r="D210" s="50" t="s">
        <v>43</v>
      </c>
      <c r="E210" s="50">
        <v>2</v>
      </c>
      <c r="F210" s="50" t="s">
        <v>44</v>
      </c>
      <c r="G210" s="50" t="s">
        <v>468</v>
      </c>
      <c r="H210" s="50" t="s">
        <v>46</v>
      </c>
    </row>
    <row r="211" spans="1:8" x14ac:dyDescent="0.2">
      <c r="A211" s="50">
        <v>1884</v>
      </c>
      <c r="B211" s="50" t="s">
        <v>261</v>
      </c>
      <c r="C211" s="50">
        <v>21</v>
      </c>
      <c r="D211" s="50" t="s">
        <v>43</v>
      </c>
      <c r="E211" s="50">
        <v>2</v>
      </c>
      <c r="F211" s="50" t="s">
        <v>44</v>
      </c>
      <c r="G211" s="50" t="s">
        <v>468</v>
      </c>
      <c r="H211" s="50" t="s">
        <v>46</v>
      </c>
    </row>
    <row r="212" spans="1:8" x14ac:dyDescent="0.2">
      <c r="A212" s="50">
        <v>1885</v>
      </c>
      <c r="B212" s="50" t="s">
        <v>262</v>
      </c>
      <c r="C212" s="50">
        <v>11</v>
      </c>
      <c r="D212" s="50" t="s">
        <v>51</v>
      </c>
      <c r="E212" s="50">
        <v>1</v>
      </c>
      <c r="F212" s="50" t="s">
        <v>52</v>
      </c>
      <c r="G212" s="50" t="s">
        <v>467</v>
      </c>
      <c r="H212" s="50" t="s">
        <v>52</v>
      </c>
    </row>
    <row r="213" spans="1:8" x14ac:dyDescent="0.2">
      <c r="A213" s="50">
        <v>1904</v>
      </c>
      <c r="B213" s="50" t="s">
        <v>263</v>
      </c>
      <c r="C213" s="50">
        <v>11</v>
      </c>
      <c r="D213" s="50" t="s">
        <v>51</v>
      </c>
      <c r="E213" s="50">
        <v>1</v>
      </c>
      <c r="F213" s="50" t="s">
        <v>52</v>
      </c>
      <c r="G213" s="50" t="s">
        <v>467</v>
      </c>
      <c r="H213" s="50" t="s">
        <v>52</v>
      </c>
    </row>
    <row r="214" spans="1:8" x14ac:dyDescent="0.2">
      <c r="A214" s="50">
        <v>1907</v>
      </c>
      <c r="B214" s="50" t="s">
        <v>264</v>
      </c>
      <c r="C214" s="50">
        <v>21</v>
      </c>
      <c r="D214" s="50" t="s">
        <v>43</v>
      </c>
      <c r="E214" s="50">
        <v>2</v>
      </c>
      <c r="F214" s="50" t="s">
        <v>44</v>
      </c>
      <c r="G214" s="50" t="s">
        <v>468</v>
      </c>
      <c r="H214" s="50" t="s">
        <v>46</v>
      </c>
    </row>
    <row r="215" spans="1:8" x14ac:dyDescent="0.2">
      <c r="A215" s="50">
        <v>1960</v>
      </c>
      <c r="B215" s="50" t="s">
        <v>265</v>
      </c>
      <c r="C215" s="50">
        <v>21</v>
      </c>
      <c r="D215" s="50" t="s">
        <v>43</v>
      </c>
      <c r="E215" s="50">
        <v>2</v>
      </c>
      <c r="F215" s="50" t="s">
        <v>44</v>
      </c>
      <c r="G215" s="50" t="s">
        <v>468</v>
      </c>
      <c r="H215" s="50" t="s">
        <v>46</v>
      </c>
    </row>
    <row r="216" spans="1:8" x14ac:dyDescent="0.2">
      <c r="A216" s="50">
        <v>1961</v>
      </c>
      <c r="B216" s="50" t="s">
        <v>266</v>
      </c>
      <c r="C216" s="50">
        <v>21</v>
      </c>
      <c r="D216" s="50" t="s">
        <v>43</v>
      </c>
      <c r="E216" s="50">
        <v>2</v>
      </c>
      <c r="F216" s="50" t="s">
        <v>44</v>
      </c>
      <c r="G216" s="50" t="s">
        <v>468</v>
      </c>
      <c r="H216" s="50" t="s">
        <v>46</v>
      </c>
    </row>
    <row r="217" spans="1:8" x14ac:dyDescent="0.2">
      <c r="A217" s="50">
        <v>1962</v>
      </c>
      <c r="B217" s="50" t="s">
        <v>267</v>
      </c>
      <c r="C217" s="50">
        <v>12</v>
      </c>
      <c r="D217" s="50" t="s">
        <v>83</v>
      </c>
      <c r="E217" s="50">
        <v>1</v>
      </c>
      <c r="F217" s="50" t="s">
        <v>52</v>
      </c>
      <c r="G217" s="50" t="s">
        <v>84</v>
      </c>
      <c r="H217" s="50" t="s">
        <v>52</v>
      </c>
    </row>
    <row r="218" spans="1:8" x14ac:dyDescent="0.2">
      <c r="A218" s="50">
        <v>1980</v>
      </c>
      <c r="B218" s="50" t="s">
        <v>268</v>
      </c>
      <c r="C218" s="50">
        <v>21</v>
      </c>
      <c r="D218" s="50" t="s">
        <v>43</v>
      </c>
      <c r="E218" s="50">
        <v>2</v>
      </c>
      <c r="F218" s="50" t="s">
        <v>44</v>
      </c>
      <c r="G218" s="50" t="s">
        <v>468</v>
      </c>
      <c r="H218" s="50" t="s">
        <v>46</v>
      </c>
    </row>
    <row r="219" spans="1:8" x14ac:dyDescent="0.2">
      <c r="A219" s="50">
        <v>1981</v>
      </c>
      <c r="B219" s="50" t="s">
        <v>269</v>
      </c>
      <c r="C219" s="50">
        <v>21</v>
      </c>
      <c r="D219" s="50" t="s">
        <v>43</v>
      </c>
      <c r="E219" s="50">
        <v>2</v>
      </c>
      <c r="F219" s="50" t="s">
        <v>44</v>
      </c>
      <c r="G219" s="50" t="s">
        <v>468</v>
      </c>
      <c r="H219" s="50" t="s">
        <v>46</v>
      </c>
    </row>
    <row r="220" spans="1:8" x14ac:dyDescent="0.2">
      <c r="A220" s="50">
        <v>1982</v>
      </c>
      <c r="B220" s="50" t="s">
        <v>270</v>
      </c>
      <c r="C220" s="50">
        <v>22</v>
      </c>
      <c r="D220" s="50" t="s">
        <v>119</v>
      </c>
      <c r="E220" s="50">
        <v>2</v>
      </c>
      <c r="F220" s="50" t="s">
        <v>44</v>
      </c>
      <c r="G220" s="50" t="s">
        <v>120</v>
      </c>
      <c r="H220" s="50" t="s">
        <v>46</v>
      </c>
    </row>
    <row r="221" spans="1:8" x14ac:dyDescent="0.2">
      <c r="A221" s="50">
        <v>1983</v>
      </c>
      <c r="B221" s="50" t="s">
        <v>271</v>
      </c>
      <c r="C221" s="50">
        <v>21</v>
      </c>
      <c r="D221" s="50" t="s">
        <v>43</v>
      </c>
      <c r="E221" s="50">
        <v>2</v>
      </c>
      <c r="F221" s="50" t="s">
        <v>44</v>
      </c>
      <c r="G221" s="50" t="s">
        <v>468</v>
      </c>
      <c r="H221" s="50" t="s">
        <v>46</v>
      </c>
    </row>
    <row r="222" spans="1:8" x14ac:dyDescent="0.2">
      <c r="A222" s="50">
        <v>1984</v>
      </c>
      <c r="B222" s="50" t="s">
        <v>272</v>
      </c>
      <c r="C222" s="50">
        <v>21</v>
      </c>
      <c r="D222" s="50" t="s">
        <v>43</v>
      </c>
      <c r="E222" s="50">
        <v>2</v>
      </c>
      <c r="F222" s="50" t="s">
        <v>44</v>
      </c>
      <c r="G222" s="50" t="s">
        <v>468</v>
      </c>
      <c r="H222" s="50" t="s">
        <v>46</v>
      </c>
    </row>
    <row r="223" spans="1:8" x14ac:dyDescent="0.2">
      <c r="A223" s="50">
        <v>2021</v>
      </c>
      <c r="B223" s="50" t="s">
        <v>273</v>
      </c>
      <c r="C223" s="50">
        <v>12</v>
      </c>
      <c r="D223" s="50" t="s">
        <v>83</v>
      </c>
      <c r="E223" s="50">
        <v>1</v>
      </c>
      <c r="F223" s="50" t="s">
        <v>52</v>
      </c>
      <c r="G223" s="50" t="s">
        <v>84</v>
      </c>
      <c r="H223" s="50" t="s">
        <v>52</v>
      </c>
    </row>
    <row r="224" spans="1:8" x14ac:dyDescent="0.2">
      <c r="A224" s="50">
        <v>2023</v>
      </c>
      <c r="B224" s="50" t="s">
        <v>274</v>
      </c>
      <c r="C224" s="50">
        <v>13</v>
      </c>
      <c r="D224" s="50" t="s">
        <v>275</v>
      </c>
      <c r="E224" s="50">
        <v>1</v>
      </c>
      <c r="F224" s="50" t="s">
        <v>52</v>
      </c>
      <c r="G224" s="50" t="s">
        <v>276</v>
      </c>
      <c r="H224" s="50" t="s">
        <v>52</v>
      </c>
    </row>
    <row r="225" spans="1:8" x14ac:dyDescent="0.2">
      <c r="A225" s="50">
        <v>2026</v>
      </c>
      <c r="B225" s="50" t="s">
        <v>277</v>
      </c>
      <c r="C225" s="50">
        <v>11</v>
      </c>
      <c r="D225" s="50" t="s">
        <v>51</v>
      </c>
      <c r="E225" s="50">
        <v>1</v>
      </c>
      <c r="F225" s="50" t="s">
        <v>52</v>
      </c>
      <c r="G225" s="50" t="s">
        <v>467</v>
      </c>
      <c r="H225" s="50" t="s">
        <v>52</v>
      </c>
    </row>
    <row r="226" spans="1:8" x14ac:dyDescent="0.2">
      <c r="A226" s="50">
        <v>2029</v>
      </c>
      <c r="B226" s="50" t="s">
        <v>278</v>
      </c>
      <c r="C226" s="50">
        <v>11</v>
      </c>
      <c r="D226" s="50" t="s">
        <v>51</v>
      </c>
      <c r="E226" s="50">
        <v>1</v>
      </c>
      <c r="F226" s="50" t="s">
        <v>52</v>
      </c>
      <c r="G226" s="50" t="s">
        <v>467</v>
      </c>
      <c r="H226" s="50" t="s">
        <v>52</v>
      </c>
    </row>
    <row r="227" spans="1:8" x14ac:dyDescent="0.2">
      <c r="A227" s="50">
        <v>2031</v>
      </c>
      <c r="B227" s="50" t="s">
        <v>279</v>
      </c>
      <c r="C227" s="50">
        <v>11</v>
      </c>
      <c r="D227" s="50" t="s">
        <v>51</v>
      </c>
      <c r="E227" s="50">
        <v>1</v>
      </c>
      <c r="F227" s="50" t="s">
        <v>52</v>
      </c>
      <c r="G227" s="50" t="s">
        <v>467</v>
      </c>
      <c r="H227" s="50" t="s">
        <v>52</v>
      </c>
    </row>
    <row r="228" spans="1:8" x14ac:dyDescent="0.2">
      <c r="A228" s="50">
        <v>2034</v>
      </c>
      <c r="B228" s="50" t="s">
        <v>280</v>
      </c>
      <c r="C228" s="50">
        <v>12</v>
      </c>
      <c r="D228" s="50" t="s">
        <v>83</v>
      </c>
      <c r="E228" s="50">
        <v>1</v>
      </c>
      <c r="F228" s="50" t="s">
        <v>52</v>
      </c>
      <c r="G228" s="50" t="s">
        <v>84</v>
      </c>
      <c r="H228" s="50" t="s">
        <v>52</v>
      </c>
    </row>
    <row r="229" spans="1:8" x14ac:dyDescent="0.2">
      <c r="A229" s="50">
        <v>2039</v>
      </c>
      <c r="B229" s="50" t="s">
        <v>281</v>
      </c>
      <c r="C229" s="50">
        <v>13</v>
      </c>
      <c r="D229" s="50" t="s">
        <v>275</v>
      </c>
      <c r="E229" s="50">
        <v>1</v>
      </c>
      <c r="F229" s="50" t="s">
        <v>52</v>
      </c>
      <c r="G229" s="50" t="s">
        <v>276</v>
      </c>
      <c r="H229" s="50" t="s">
        <v>52</v>
      </c>
    </row>
    <row r="230" spans="1:8" x14ac:dyDescent="0.2">
      <c r="A230" s="50">
        <v>2061</v>
      </c>
      <c r="B230" s="50" t="s">
        <v>282</v>
      </c>
      <c r="C230" s="50">
        <v>11</v>
      </c>
      <c r="D230" s="50" t="s">
        <v>51</v>
      </c>
      <c r="E230" s="50">
        <v>1</v>
      </c>
      <c r="F230" s="50" t="s">
        <v>52</v>
      </c>
      <c r="G230" s="50" t="s">
        <v>467</v>
      </c>
      <c r="H230" s="50" t="s">
        <v>52</v>
      </c>
    </row>
    <row r="231" spans="1:8" x14ac:dyDescent="0.2">
      <c r="A231" s="50">
        <v>2062</v>
      </c>
      <c r="B231" s="50" t="s">
        <v>283</v>
      </c>
      <c r="C231" s="50">
        <v>22</v>
      </c>
      <c r="D231" s="50" t="s">
        <v>119</v>
      </c>
      <c r="E231" s="50">
        <v>2</v>
      </c>
      <c r="F231" s="50" t="s">
        <v>44</v>
      </c>
      <c r="G231" s="50" t="s">
        <v>120</v>
      </c>
      <c r="H231" s="50" t="s">
        <v>46</v>
      </c>
    </row>
    <row r="232" spans="1:8" x14ac:dyDescent="0.2">
      <c r="A232" s="50">
        <v>2080</v>
      </c>
      <c r="B232" s="50" t="s">
        <v>284</v>
      </c>
      <c r="C232" s="50">
        <v>21</v>
      </c>
      <c r="D232" s="50" t="s">
        <v>43</v>
      </c>
      <c r="E232" s="50">
        <v>2</v>
      </c>
      <c r="F232" s="50" t="s">
        <v>44</v>
      </c>
      <c r="G232" s="50" t="s">
        <v>468</v>
      </c>
      <c r="H232" s="50" t="s">
        <v>46</v>
      </c>
    </row>
    <row r="233" spans="1:8" x14ac:dyDescent="0.2">
      <c r="A233" s="50">
        <v>2081</v>
      </c>
      <c r="B233" s="50" t="s">
        <v>285</v>
      </c>
      <c r="C233" s="50">
        <v>21</v>
      </c>
      <c r="D233" s="50" t="s">
        <v>43</v>
      </c>
      <c r="E233" s="50">
        <v>2</v>
      </c>
      <c r="F233" s="50" t="s">
        <v>44</v>
      </c>
      <c r="G233" s="50" t="s">
        <v>468</v>
      </c>
      <c r="H233" s="50" t="s">
        <v>46</v>
      </c>
    </row>
    <row r="234" spans="1:8" x14ac:dyDescent="0.2">
      <c r="A234" s="50">
        <v>2082</v>
      </c>
      <c r="B234" s="50" t="s">
        <v>286</v>
      </c>
      <c r="C234" s="50">
        <v>11</v>
      </c>
      <c r="D234" s="50" t="s">
        <v>51</v>
      </c>
      <c r="E234" s="50">
        <v>1</v>
      </c>
      <c r="F234" s="50" t="s">
        <v>52</v>
      </c>
      <c r="G234" s="50" t="s">
        <v>467</v>
      </c>
      <c r="H234" s="50" t="s">
        <v>52</v>
      </c>
    </row>
    <row r="235" spans="1:8" x14ac:dyDescent="0.2">
      <c r="A235" s="50">
        <v>2083</v>
      </c>
      <c r="B235" s="50" t="s">
        <v>287</v>
      </c>
      <c r="C235" s="50">
        <v>11</v>
      </c>
      <c r="D235" s="50" t="s">
        <v>51</v>
      </c>
      <c r="E235" s="50">
        <v>1</v>
      </c>
      <c r="F235" s="50" t="s">
        <v>52</v>
      </c>
      <c r="G235" s="50" t="s">
        <v>467</v>
      </c>
      <c r="H235" s="50" t="s">
        <v>52</v>
      </c>
    </row>
    <row r="236" spans="1:8" x14ac:dyDescent="0.2">
      <c r="A236" s="50">
        <v>2084</v>
      </c>
      <c r="B236" s="50" t="s">
        <v>288</v>
      </c>
      <c r="C236" s="50">
        <v>11</v>
      </c>
      <c r="D236" s="50" t="s">
        <v>51</v>
      </c>
      <c r="E236" s="50">
        <v>1</v>
      </c>
      <c r="F236" s="50" t="s">
        <v>52</v>
      </c>
      <c r="G236" s="50" t="s">
        <v>467</v>
      </c>
      <c r="H236" s="50" t="s">
        <v>52</v>
      </c>
    </row>
    <row r="237" spans="1:8" x14ac:dyDescent="0.2">
      <c r="A237" s="50">
        <v>2085</v>
      </c>
      <c r="B237" s="50" t="s">
        <v>289</v>
      </c>
      <c r="C237" s="50">
        <v>21</v>
      </c>
      <c r="D237" s="50" t="s">
        <v>43</v>
      </c>
      <c r="E237" s="50">
        <v>2</v>
      </c>
      <c r="F237" s="50" t="s">
        <v>44</v>
      </c>
      <c r="G237" s="50" t="s">
        <v>468</v>
      </c>
      <c r="H237" s="50" t="s">
        <v>46</v>
      </c>
    </row>
    <row r="238" spans="1:8" x14ac:dyDescent="0.2">
      <c r="A238" s="50">
        <v>2101</v>
      </c>
      <c r="B238" s="50" t="s">
        <v>290</v>
      </c>
      <c r="C238" s="50">
        <v>11</v>
      </c>
      <c r="D238" s="50" t="s">
        <v>51</v>
      </c>
      <c r="E238" s="50">
        <v>1</v>
      </c>
      <c r="F238" s="50" t="s">
        <v>52</v>
      </c>
      <c r="G238" s="50" t="s">
        <v>467</v>
      </c>
      <c r="H238" s="50" t="s">
        <v>52</v>
      </c>
    </row>
    <row r="239" spans="1:8" x14ac:dyDescent="0.2">
      <c r="A239" s="50">
        <v>2104</v>
      </c>
      <c r="B239" s="50" t="s">
        <v>291</v>
      </c>
      <c r="C239" s="50">
        <v>21</v>
      </c>
      <c r="D239" s="50" t="s">
        <v>43</v>
      </c>
      <c r="E239" s="50">
        <v>2</v>
      </c>
      <c r="F239" s="50" t="s">
        <v>44</v>
      </c>
      <c r="G239" s="50" t="s">
        <v>468</v>
      </c>
      <c r="H239" s="50" t="s">
        <v>46</v>
      </c>
    </row>
    <row r="240" spans="1:8" x14ac:dyDescent="0.2">
      <c r="A240" s="50">
        <v>2121</v>
      </c>
      <c r="B240" s="50" t="s">
        <v>292</v>
      </c>
      <c r="C240" s="50">
        <v>12</v>
      </c>
      <c r="D240" s="50" t="s">
        <v>83</v>
      </c>
      <c r="E240" s="50">
        <v>1</v>
      </c>
      <c r="F240" s="50" t="s">
        <v>52</v>
      </c>
      <c r="G240" s="50" t="s">
        <v>84</v>
      </c>
      <c r="H240" s="50" t="s">
        <v>52</v>
      </c>
    </row>
    <row r="241" spans="1:8" x14ac:dyDescent="0.2">
      <c r="A241" s="50">
        <v>2132</v>
      </c>
      <c r="B241" s="50" t="s">
        <v>293</v>
      </c>
      <c r="C241" s="50">
        <v>11</v>
      </c>
      <c r="D241" s="50" t="s">
        <v>51</v>
      </c>
      <c r="E241" s="50">
        <v>1</v>
      </c>
      <c r="F241" s="50" t="s">
        <v>52</v>
      </c>
      <c r="G241" s="50" t="s">
        <v>467</v>
      </c>
      <c r="H241" s="50" t="s">
        <v>52</v>
      </c>
    </row>
    <row r="242" spans="1:8" x14ac:dyDescent="0.2">
      <c r="A242" s="50">
        <v>2161</v>
      </c>
      <c r="B242" s="50" t="s">
        <v>294</v>
      </c>
      <c r="C242" s="50">
        <v>12</v>
      </c>
      <c r="D242" s="50" t="s">
        <v>83</v>
      </c>
      <c r="E242" s="50">
        <v>1</v>
      </c>
      <c r="F242" s="50" t="s">
        <v>52</v>
      </c>
      <c r="G242" s="50" t="s">
        <v>84</v>
      </c>
      <c r="H242" s="50" t="s">
        <v>52</v>
      </c>
    </row>
    <row r="243" spans="1:8" x14ac:dyDescent="0.2">
      <c r="A243" s="50">
        <v>2180</v>
      </c>
      <c r="B243" s="50" t="s">
        <v>295</v>
      </c>
      <c r="C243" s="50">
        <v>21</v>
      </c>
      <c r="D243" s="50" t="s">
        <v>43</v>
      </c>
      <c r="E243" s="50">
        <v>2</v>
      </c>
      <c r="F243" s="50" t="s">
        <v>44</v>
      </c>
      <c r="G243" s="50" t="s">
        <v>468</v>
      </c>
      <c r="H243" s="50" t="s">
        <v>46</v>
      </c>
    </row>
    <row r="244" spans="1:8" x14ac:dyDescent="0.2">
      <c r="A244" s="50">
        <v>2181</v>
      </c>
      <c r="B244" s="50" t="s">
        <v>296</v>
      </c>
      <c r="C244" s="50">
        <v>21</v>
      </c>
      <c r="D244" s="50" t="s">
        <v>43</v>
      </c>
      <c r="E244" s="50">
        <v>2</v>
      </c>
      <c r="F244" s="50" t="s">
        <v>44</v>
      </c>
      <c r="G244" s="50" t="s">
        <v>468</v>
      </c>
      <c r="H244" s="50" t="s">
        <v>46</v>
      </c>
    </row>
    <row r="245" spans="1:8" x14ac:dyDescent="0.2">
      <c r="A245" s="50">
        <v>2182</v>
      </c>
      <c r="B245" s="50" t="s">
        <v>297</v>
      </c>
      <c r="C245" s="50">
        <v>12</v>
      </c>
      <c r="D245" s="50" t="s">
        <v>83</v>
      </c>
      <c r="E245" s="50">
        <v>1</v>
      </c>
      <c r="F245" s="50" t="s">
        <v>52</v>
      </c>
      <c r="G245" s="50" t="s">
        <v>84</v>
      </c>
      <c r="H245" s="50" t="s">
        <v>52</v>
      </c>
    </row>
    <row r="246" spans="1:8" x14ac:dyDescent="0.2">
      <c r="A246" s="50">
        <v>2183</v>
      </c>
      <c r="B246" s="50" t="s">
        <v>298</v>
      </c>
      <c r="C246" s="50">
        <v>12</v>
      </c>
      <c r="D246" s="50" t="s">
        <v>83</v>
      </c>
      <c r="E246" s="50">
        <v>1</v>
      </c>
      <c r="F246" s="50" t="s">
        <v>52</v>
      </c>
      <c r="G246" s="50" t="s">
        <v>84</v>
      </c>
      <c r="H246" s="50" t="s">
        <v>52</v>
      </c>
    </row>
    <row r="247" spans="1:8" x14ac:dyDescent="0.2">
      <c r="A247" s="50">
        <v>2184</v>
      </c>
      <c r="B247" s="50" t="s">
        <v>299</v>
      </c>
      <c r="C247" s="50">
        <v>12</v>
      </c>
      <c r="D247" s="50" t="s">
        <v>83</v>
      </c>
      <c r="E247" s="50">
        <v>1</v>
      </c>
      <c r="F247" s="50" t="s">
        <v>52</v>
      </c>
      <c r="G247" s="50" t="s">
        <v>84</v>
      </c>
      <c r="H247" s="50" t="s">
        <v>52</v>
      </c>
    </row>
    <row r="248" spans="1:8" x14ac:dyDescent="0.2">
      <c r="A248" s="50">
        <v>2260</v>
      </c>
      <c r="B248" s="50" t="s">
        <v>300</v>
      </c>
      <c r="C248" s="50">
        <v>12</v>
      </c>
      <c r="D248" s="50" t="s">
        <v>83</v>
      </c>
      <c r="E248" s="50">
        <v>1</v>
      </c>
      <c r="F248" s="50" t="s">
        <v>52</v>
      </c>
      <c r="G248" s="50" t="s">
        <v>84</v>
      </c>
      <c r="H248" s="50" t="s">
        <v>52</v>
      </c>
    </row>
    <row r="249" spans="1:8" x14ac:dyDescent="0.2">
      <c r="A249" s="50">
        <v>2262</v>
      </c>
      <c r="B249" s="50" t="s">
        <v>301</v>
      </c>
      <c r="C249" s="50">
        <v>21</v>
      </c>
      <c r="D249" s="50" t="s">
        <v>43</v>
      </c>
      <c r="E249" s="50">
        <v>2</v>
      </c>
      <c r="F249" s="50" t="s">
        <v>44</v>
      </c>
      <c r="G249" s="50" t="s">
        <v>468</v>
      </c>
      <c r="H249" s="50" t="s">
        <v>46</v>
      </c>
    </row>
    <row r="250" spans="1:8" x14ac:dyDescent="0.2">
      <c r="A250" s="50">
        <v>2280</v>
      </c>
      <c r="B250" s="50" t="s">
        <v>302</v>
      </c>
      <c r="C250" s="50">
        <v>21</v>
      </c>
      <c r="D250" s="50" t="s">
        <v>43</v>
      </c>
      <c r="E250" s="50">
        <v>2</v>
      </c>
      <c r="F250" s="50" t="s">
        <v>44</v>
      </c>
      <c r="G250" s="50" t="s">
        <v>468</v>
      </c>
      <c r="H250" s="50" t="s">
        <v>46</v>
      </c>
    </row>
    <row r="251" spans="1:8" x14ac:dyDescent="0.2">
      <c r="A251" s="50">
        <v>2281</v>
      </c>
      <c r="B251" s="50" t="s">
        <v>303</v>
      </c>
      <c r="C251" s="50">
        <v>21</v>
      </c>
      <c r="D251" s="50" t="s">
        <v>43</v>
      </c>
      <c r="E251" s="50">
        <v>2</v>
      </c>
      <c r="F251" s="50" t="s">
        <v>44</v>
      </c>
      <c r="G251" s="50" t="s">
        <v>468</v>
      </c>
      <c r="H251" s="50" t="s">
        <v>46</v>
      </c>
    </row>
    <row r="252" spans="1:8" x14ac:dyDescent="0.2">
      <c r="A252" s="50">
        <v>2282</v>
      </c>
      <c r="B252" s="50" t="s">
        <v>304</v>
      </c>
      <c r="C252" s="50">
        <v>12</v>
      </c>
      <c r="D252" s="50" t="s">
        <v>83</v>
      </c>
      <c r="E252" s="50">
        <v>1</v>
      </c>
      <c r="F252" s="50" t="s">
        <v>52</v>
      </c>
      <c r="G252" s="50" t="s">
        <v>84</v>
      </c>
      <c r="H252" s="50" t="s">
        <v>52</v>
      </c>
    </row>
    <row r="253" spans="1:8" x14ac:dyDescent="0.2">
      <c r="A253" s="50">
        <v>2283</v>
      </c>
      <c r="B253" s="50" t="s">
        <v>305</v>
      </c>
      <c r="C253" s="50">
        <v>12</v>
      </c>
      <c r="D253" s="50" t="s">
        <v>83</v>
      </c>
      <c r="E253" s="50">
        <v>1</v>
      </c>
      <c r="F253" s="50" t="s">
        <v>52</v>
      </c>
      <c r="G253" s="50" t="s">
        <v>84</v>
      </c>
      <c r="H253" s="50" t="s">
        <v>52</v>
      </c>
    </row>
    <row r="254" spans="1:8" x14ac:dyDescent="0.2">
      <c r="A254" s="50">
        <v>2284</v>
      </c>
      <c r="B254" s="50" t="s">
        <v>306</v>
      </c>
      <c r="C254" s="50">
        <v>12</v>
      </c>
      <c r="D254" s="50" t="s">
        <v>83</v>
      </c>
      <c r="E254" s="50">
        <v>1</v>
      </c>
      <c r="F254" s="50" t="s">
        <v>52</v>
      </c>
      <c r="G254" s="50" t="s">
        <v>84</v>
      </c>
      <c r="H254" s="50" t="s">
        <v>52</v>
      </c>
    </row>
    <row r="255" spans="1:8" x14ac:dyDescent="0.2">
      <c r="A255" s="50">
        <v>2303</v>
      </c>
      <c r="B255" s="50" t="s">
        <v>307</v>
      </c>
      <c r="C255" s="50">
        <v>12</v>
      </c>
      <c r="D255" s="50" t="s">
        <v>83</v>
      </c>
      <c r="E255" s="50">
        <v>1</v>
      </c>
      <c r="F255" s="50" t="s">
        <v>52</v>
      </c>
      <c r="G255" s="50" t="s">
        <v>84</v>
      </c>
      <c r="H255" s="50" t="s">
        <v>52</v>
      </c>
    </row>
    <row r="256" spans="1:8" x14ac:dyDescent="0.2">
      <c r="A256" s="50">
        <v>2305</v>
      </c>
      <c r="B256" s="50" t="s">
        <v>308</v>
      </c>
      <c r="C256" s="50">
        <v>12</v>
      </c>
      <c r="D256" s="50" t="s">
        <v>83</v>
      </c>
      <c r="E256" s="50">
        <v>1</v>
      </c>
      <c r="F256" s="50" t="s">
        <v>52</v>
      </c>
      <c r="G256" s="50" t="s">
        <v>84</v>
      </c>
      <c r="H256" s="50" t="s">
        <v>52</v>
      </c>
    </row>
    <row r="257" spans="1:8" x14ac:dyDescent="0.2">
      <c r="A257" s="50">
        <v>2309</v>
      </c>
      <c r="B257" s="50" t="s">
        <v>309</v>
      </c>
      <c r="C257" s="50">
        <v>11</v>
      </c>
      <c r="D257" s="50" t="s">
        <v>51</v>
      </c>
      <c r="E257" s="50">
        <v>1</v>
      </c>
      <c r="F257" s="50" t="s">
        <v>52</v>
      </c>
      <c r="G257" s="50" t="s">
        <v>467</v>
      </c>
      <c r="H257" s="50" t="s">
        <v>52</v>
      </c>
    </row>
    <row r="258" spans="1:8" x14ac:dyDescent="0.2">
      <c r="A258" s="50">
        <v>2313</v>
      </c>
      <c r="B258" s="50" t="s">
        <v>310</v>
      </c>
      <c r="C258" s="50">
        <v>12</v>
      </c>
      <c r="D258" s="50" t="s">
        <v>83</v>
      </c>
      <c r="E258" s="50">
        <v>1</v>
      </c>
      <c r="F258" s="50" t="s">
        <v>52</v>
      </c>
      <c r="G258" s="50" t="s">
        <v>84</v>
      </c>
      <c r="H258" s="50" t="s">
        <v>52</v>
      </c>
    </row>
    <row r="259" spans="1:8" x14ac:dyDescent="0.2">
      <c r="A259" s="50">
        <v>2321</v>
      </c>
      <c r="B259" s="50" t="s">
        <v>311</v>
      </c>
      <c r="C259" s="50">
        <v>12</v>
      </c>
      <c r="D259" s="50" t="s">
        <v>83</v>
      </c>
      <c r="E259" s="50">
        <v>1</v>
      </c>
      <c r="F259" s="50" t="s">
        <v>52</v>
      </c>
      <c r="G259" s="50" t="s">
        <v>84</v>
      </c>
      <c r="H259" s="50" t="s">
        <v>52</v>
      </c>
    </row>
    <row r="260" spans="1:8" x14ac:dyDescent="0.2">
      <c r="A260" s="50">
        <v>2326</v>
      </c>
      <c r="B260" s="50" t="s">
        <v>312</v>
      </c>
      <c r="C260" s="50">
        <v>12</v>
      </c>
      <c r="D260" s="50" t="s">
        <v>83</v>
      </c>
      <c r="E260" s="50">
        <v>1</v>
      </c>
      <c r="F260" s="50" t="s">
        <v>52</v>
      </c>
      <c r="G260" s="50" t="s">
        <v>84</v>
      </c>
      <c r="H260" s="50" t="s">
        <v>52</v>
      </c>
    </row>
    <row r="261" spans="1:8" x14ac:dyDescent="0.2">
      <c r="A261" s="50">
        <v>2361</v>
      </c>
      <c r="B261" s="50" t="s">
        <v>313</v>
      </c>
      <c r="C261" s="50">
        <v>13</v>
      </c>
      <c r="D261" s="50" t="s">
        <v>275</v>
      </c>
      <c r="E261" s="50">
        <v>1</v>
      </c>
      <c r="F261" s="50" t="s">
        <v>52</v>
      </c>
      <c r="G261" s="50" t="s">
        <v>276</v>
      </c>
      <c r="H261" s="50" t="s">
        <v>52</v>
      </c>
    </row>
    <row r="262" spans="1:8" x14ac:dyDescent="0.2">
      <c r="A262" s="50">
        <v>2380</v>
      </c>
      <c r="B262" s="50" t="s">
        <v>314</v>
      </c>
      <c r="C262" s="50">
        <v>21</v>
      </c>
      <c r="D262" s="50" t="s">
        <v>43</v>
      </c>
      <c r="E262" s="50">
        <v>2</v>
      </c>
      <c r="F262" s="50" t="s">
        <v>44</v>
      </c>
      <c r="G262" s="50" t="s">
        <v>468</v>
      </c>
      <c r="H262" s="50" t="s">
        <v>46</v>
      </c>
    </row>
    <row r="263" spans="1:8" x14ac:dyDescent="0.2">
      <c r="A263" s="50">
        <v>2401</v>
      </c>
      <c r="B263" s="50" t="s">
        <v>315</v>
      </c>
      <c r="C263" s="50">
        <v>11</v>
      </c>
      <c r="D263" s="50" t="s">
        <v>51</v>
      </c>
      <c r="E263" s="50">
        <v>1</v>
      </c>
      <c r="F263" s="50" t="s">
        <v>52</v>
      </c>
      <c r="G263" s="50" t="s">
        <v>467</v>
      </c>
      <c r="H263" s="50" t="s">
        <v>52</v>
      </c>
    </row>
    <row r="264" spans="1:8" x14ac:dyDescent="0.2">
      <c r="A264" s="50">
        <v>2403</v>
      </c>
      <c r="B264" s="50" t="s">
        <v>316</v>
      </c>
      <c r="C264" s="50">
        <v>11</v>
      </c>
      <c r="D264" s="50" t="s">
        <v>51</v>
      </c>
      <c r="E264" s="50">
        <v>1</v>
      </c>
      <c r="F264" s="50" t="s">
        <v>52</v>
      </c>
      <c r="G264" s="50" t="s">
        <v>467</v>
      </c>
      <c r="H264" s="50" t="s">
        <v>52</v>
      </c>
    </row>
    <row r="265" spans="1:8" x14ac:dyDescent="0.2">
      <c r="A265" s="50">
        <v>2404</v>
      </c>
      <c r="B265" s="50" t="s">
        <v>317</v>
      </c>
      <c r="C265" s="50">
        <v>11</v>
      </c>
      <c r="D265" s="50" t="s">
        <v>51</v>
      </c>
      <c r="E265" s="50">
        <v>1</v>
      </c>
      <c r="F265" s="50" t="s">
        <v>52</v>
      </c>
      <c r="G265" s="50" t="s">
        <v>467</v>
      </c>
      <c r="H265" s="50" t="s">
        <v>52</v>
      </c>
    </row>
    <row r="266" spans="1:8" x14ac:dyDescent="0.2">
      <c r="A266" s="50">
        <v>2409</v>
      </c>
      <c r="B266" s="50" t="s">
        <v>318</v>
      </c>
      <c r="C266" s="50">
        <v>11</v>
      </c>
      <c r="D266" s="50" t="s">
        <v>51</v>
      </c>
      <c r="E266" s="50">
        <v>1</v>
      </c>
      <c r="F266" s="50" t="s">
        <v>52</v>
      </c>
      <c r="G266" s="50" t="s">
        <v>467</v>
      </c>
      <c r="H266" s="50" t="s">
        <v>52</v>
      </c>
    </row>
    <row r="267" spans="1:8" x14ac:dyDescent="0.2">
      <c r="A267" s="50">
        <v>2417</v>
      </c>
      <c r="B267" s="50" t="s">
        <v>319</v>
      </c>
      <c r="C267" s="50">
        <v>13</v>
      </c>
      <c r="D267" s="50" t="s">
        <v>275</v>
      </c>
      <c r="E267" s="50">
        <v>1</v>
      </c>
      <c r="F267" s="50" t="s">
        <v>52</v>
      </c>
      <c r="G267" s="50" t="s">
        <v>276</v>
      </c>
      <c r="H267" s="50" t="s">
        <v>52</v>
      </c>
    </row>
    <row r="268" spans="1:8" x14ac:dyDescent="0.2">
      <c r="A268" s="50">
        <v>2418</v>
      </c>
      <c r="B268" s="50" t="s">
        <v>320</v>
      </c>
      <c r="C268" s="50">
        <v>13</v>
      </c>
      <c r="D268" s="50" t="s">
        <v>275</v>
      </c>
      <c r="E268" s="50">
        <v>1</v>
      </c>
      <c r="F268" s="50" t="s">
        <v>52</v>
      </c>
      <c r="G268" s="50" t="s">
        <v>276</v>
      </c>
      <c r="H268" s="50" t="s">
        <v>52</v>
      </c>
    </row>
    <row r="269" spans="1:8" x14ac:dyDescent="0.2">
      <c r="A269" s="50">
        <v>2421</v>
      </c>
      <c r="B269" s="50" t="s">
        <v>321</v>
      </c>
      <c r="C269" s="50">
        <v>13</v>
      </c>
      <c r="D269" s="50" t="s">
        <v>275</v>
      </c>
      <c r="E269" s="50">
        <v>1</v>
      </c>
      <c r="F269" s="50" t="s">
        <v>52</v>
      </c>
      <c r="G269" s="50" t="s">
        <v>276</v>
      </c>
      <c r="H269" s="50" t="s">
        <v>52</v>
      </c>
    </row>
    <row r="270" spans="1:8" x14ac:dyDescent="0.2">
      <c r="A270" s="50">
        <v>2422</v>
      </c>
      <c r="B270" s="50" t="s">
        <v>322</v>
      </c>
      <c r="C270" s="50">
        <v>13</v>
      </c>
      <c r="D270" s="50" t="s">
        <v>275</v>
      </c>
      <c r="E270" s="50">
        <v>1</v>
      </c>
      <c r="F270" s="50" t="s">
        <v>52</v>
      </c>
      <c r="G270" s="50" t="s">
        <v>276</v>
      </c>
      <c r="H270" s="50" t="s">
        <v>52</v>
      </c>
    </row>
    <row r="271" spans="1:8" x14ac:dyDescent="0.2">
      <c r="A271" s="50">
        <v>2425</v>
      </c>
      <c r="B271" s="50" t="s">
        <v>323</v>
      </c>
      <c r="C271" s="50">
        <v>13</v>
      </c>
      <c r="D271" s="50" t="s">
        <v>275</v>
      </c>
      <c r="E271" s="50">
        <v>1</v>
      </c>
      <c r="F271" s="50" t="s">
        <v>52</v>
      </c>
      <c r="G271" s="50" t="s">
        <v>276</v>
      </c>
      <c r="H271" s="50" t="s">
        <v>52</v>
      </c>
    </row>
    <row r="272" spans="1:8" x14ac:dyDescent="0.2">
      <c r="A272" s="50">
        <v>2460</v>
      </c>
      <c r="B272" s="50" t="s">
        <v>324</v>
      </c>
      <c r="C272" s="50">
        <v>11</v>
      </c>
      <c r="D272" s="50" t="s">
        <v>51</v>
      </c>
      <c r="E272" s="50">
        <v>1</v>
      </c>
      <c r="F272" s="50" t="s">
        <v>52</v>
      </c>
      <c r="G272" s="50" t="s">
        <v>467</v>
      </c>
      <c r="H272" s="50" t="s">
        <v>52</v>
      </c>
    </row>
    <row r="273" spans="1:8" x14ac:dyDescent="0.2">
      <c r="A273" s="50">
        <v>2462</v>
      </c>
      <c r="B273" s="50" t="s">
        <v>325</v>
      </c>
      <c r="C273" s="50">
        <v>13</v>
      </c>
      <c r="D273" s="50" t="s">
        <v>275</v>
      </c>
      <c r="E273" s="50">
        <v>1</v>
      </c>
      <c r="F273" s="50" t="s">
        <v>52</v>
      </c>
      <c r="G273" s="50" t="s">
        <v>276</v>
      </c>
      <c r="H273" s="50" t="s">
        <v>52</v>
      </c>
    </row>
    <row r="274" spans="1:8" x14ac:dyDescent="0.2">
      <c r="A274" s="50">
        <v>2463</v>
      </c>
      <c r="B274" s="50" t="s">
        <v>326</v>
      </c>
      <c r="C274" s="50">
        <v>13</v>
      </c>
      <c r="D274" s="50" t="s">
        <v>275</v>
      </c>
      <c r="E274" s="50">
        <v>1</v>
      </c>
      <c r="F274" s="50" t="s">
        <v>52</v>
      </c>
      <c r="G274" s="50" t="s">
        <v>276</v>
      </c>
      <c r="H274" s="50" t="s">
        <v>52</v>
      </c>
    </row>
    <row r="275" spans="1:8" x14ac:dyDescent="0.2">
      <c r="A275" s="50">
        <v>2480</v>
      </c>
      <c r="B275" s="50" t="s">
        <v>327</v>
      </c>
      <c r="C275" s="50">
        <v>21</v>
      </c>
      <c r="D275" s="50" t="s">
        <v>43</v>
      </c>
      <c r="E275" s="50">
        <v>2</v>
      </c>
      <c r="F275" s="50" t="s">
        <v>44</v>
      </c>
      <c r="G275" s="50" t="s">
        <v>468</v>
      </c>
      <c r="H275" s="50" t="s">
        <v>46</v>
      </c>
    </row>
    <row r="276" spans="1:8" x14ac:dyDescent="0.2">
      <c r="A276" s="50">
        <v>2481</v>
      </c>
      <c r="B276" s="50" t="s">
        <v>328</v>
      </c>
      <c r="C276" s="50">
        <v>22</v>
      </c>
      <c r="D276" s="50" t="s">
        <v>119</v>
      </c>
      <c r="E276" s="50">
        <v>2</v>
      </c>
      <c r="F276" s="50" t="s">
        <v>44</v>
      </c>
      <c r="G276" s="50" t="s">
        <v>120</v>
      </c>
      <c r="H276" s="50" t="s">
        <v>46</v>
      </c>
    </row>
    <row r="277" spans="1:8" x14ac:dyDescent="0.2">
      <c r="A277" s="50">
        <v>2482</v>
      </c>
      <c r="B277" s="50" t="s">
        <v>329</v>
      </c>
      <c r="C277" s="50">
        <v>22</v>
      </c>
      <c r="D277" s="50" t="s">
        <v>119</v>
      </c>
      <c r="E277" s="50">
        <v>2</v>
      </c>
      <c r="F277" s="50" t="s">
        <v>44</v>
      </c>
      <c r="G277" s="50" t="s">
        <v>120</v>
      </c>
      <c r="H277" s="50" t="s">
        <v>46</v>
      </c>
    </row>
    <row r="278" spans="1:8" x14ac:dyDescent="0.2">
      <c r="A278" s="50">
        <v>2505</v>
      </c>
      <c r="B278" s="50" t="s">
        <v>330</v>
      </c>
      <c r="C278" s="50">
        <v>13</v>
      </c>
      <c r="D278" s="50" t="s">
        <v>275</v>
      </c>
      <c r="E278" s="50">
        <v>1</v>
      </c>
      <c r="F278" s="50" t="s">
        <v>52</v>
      </c>
      <c r="G278" s="50" t="s">
        <v>276</v>
      </c>
      <c r="H278" s="50" t="s">
        <v>52</v>
      </c>
    </row>
    <row r="279" spans="1:8" x14ac:dyDescent="0.2">
      <c r="A279" s="50">
        <v>2506</v>
      </c>
      <c r="B279" s="50" t="s">
        <v>331</v>
      </c>
      <c r="C279" s="50">
        <v>13</v>
      </c>
      <c r="D279" s="50" t="s">
        <v>275</v>
      </c>
      <c r="E279" s="50">
        <v>1</v>
      </c>
      <c r="F279" s="50" t="s">
        <v>52</v>
      </c>
      <c r="G279" s="50" t="s">
        <v>276</v>
      </c>
      <c r="H279" s="50" t="s">
        <v>52</v>
      </c>
    </row>
    <row r="280" spans="1:8" x14ac:dyDescent="0.2">
      <c r="A280" s="50">
        <v>2510</v>
      </c>
      <c r="B280" s="50" t="s">
        <v>332</v>
      </c>
      <c r="C280" s="50">
        <v>13</v>
      </c>
      <c r="D280" s="50" t="s">
        <v>275</v>
      </c>
      <c r="E280" s="50">
        <v>1</v>
      </c>
      <c r="F280" s="50" t="s">
        <v>52</v>
      </c>
      <c r="G280" s="50" t="s">
        <v>276</v>
      </c>
      <c r="H280" s="50" t="s">
        <v>52</v>
      </c>
    </row>
    <row r="281" spans="1:8" x14ac:dyDescent="0.2">
      <c r="A281" s="50">
        <v>2513</v>
      </c>
      <c r="B281" s="50" t="s">
        <v>333</v>
      </c>
      <c r="C281" s="50">
        <v>12</v>
      </c>
      <c r="D281" s="50" t="s">
        <v>83</v>
      </c>
      <c r="E281" s="50">
        <v>1</v>
      </c>
      <c r="F281" s="50" t="s">
        <v>52</v>
      </c>
      <c r="G281" s="50" t="s">
        <v>84</v>
      </c>
      <c r="H281" s="50" t="s">
        <v>52</v>
      </c>
    </row>
    <row r="282" spans="1:8" x14ac:dyDescent="0.2">
      <c r="A282" s="50">
        <v>2514</v>
      </c>
      <c r="B282" s="50" t="s">
        <v>334</v>
      </c>
      <c r="C282" s="50">
        <v>12</v>
      </c>
      <c r="D282" s="50" t="s">
        <v>83</v>
      </c>
      <c r="E282" s="50">
        <v>1</v>
      </c>
      <c r="F282" s="50" t="s">
        <v>52</v>
      </c>
      <c r="G282" s="50" t="s">
        <v>84</v>
      </c>
      <c r="H282" s="50" t="s">
        <v>52</v>
      </c>
    </row>
    <row r="283" spans="1:8" x14ac:dyDescent="0.2">
      <c r="A283" s="50">
        <v>2518</v>
      </c>
      <c r="B283" s="50" t="s">
        <v>335</v>
      </c>
      <c r="C283" s="50">
        <v>13</v>
      </c>
      <c r="D283" s="50" t="s">
        <v>275</v>
      </c>
      <c r="E283" s="50">
        <v>1</v>
      </c>
      <c r="F283" s="50" t="s">
        <v>52</v>
      </c>
      <c r="G283" s="50" t="s">
        <v>276</v>
      </c>
      <c r="H283" s="50" t="s">
        <v>52</v>
      </c>
    </row>
    <row r="284" spans="1:8" x14ac:dyDescent="0.2">
      <c r="A284" s="50">
        <v>2521</v>
      </c>
      <c r="B284" s="50" t="s">
        <v>336</v>
      </c>
      <c r="C284" s="50">
        <v>13</v>
      </c>
      <c r="D284" s="50" t="s">
        <v>275</v>
      </c>
      <c r="E284" s="50">
        <v>1</v>
      </c>
      <c r="F284" s="50" t="s">
        <v>52</v>
      </c>
      <c r="G284" s="50" t="s">
        <v>276</v>
      </c>
      <c r="H284" s="50" t="s">
        <v>52</v>
      </c>
    </row>
    <row r="285" spans="1:8" x14ac:dyDescent="0.2">
      <c r="A285" s="50">
        <v>2523</v>
      </c>
      <c r="B285" s="50" t="s">
        <v>337</v>
      </c>
      <c r="C285" s="50">
        <v>22</v>
      </c>
      <c r="D285" s="50" t="s">
        <v>119</v>
      </c>
      <c r="E285" s="50">
        <v>2</v>
      </c>
      <c r="F285" s="50" t="s">
        <v>44</v>
      </c>
      <c r="G285" s="50" t="s">
        <v>120</v>
      </c>
      <c r="H285" s="50" t="s">
        <v>46</v>
      </c>
    </row>
    <row r="286" spans="1:8" x14ac:dyDescent="0.2">
      <c r="A286" s="50">
        <v>2560</v>
      </c>
      <c r="B286" s="50" t="s">
        <v>338</v>
      </c>
      <c r="C286" s="50">
        <v>12</v>
      </c>
      <c r="D286" s="50" t="s">
        <v>83</v>
      </c>
      <c r="E286" s="50">
        <v>1</v>
      </c>
      <c r="F286" s="50" t="s">
        <v>52</v>
      </c>
      <c r="G286" s="50" t="s">
        <v>84</v>
      </c>
      <c r="H286" s="50" t="s">
        <v>52</v>
      </c>
    </row>
    <row r="287" spans="1:8" x14ac:dyDescent="0.2">
      <c r="A287" s="50">
        <v>2580</v>
      </c>
      <c r="B287" s="50" t="s">
        <v>339</v>
      </c>
      <c r="C287" s="50">
        <v>21</v>
      </c>
      <c r="D287" s="50" t="s">
        <v>43</v>
      </c>
      <c r="E287" s="50">
        <v>2</v>
      </c>
      <c r="F287" s="50" t="s">
        <v>44</v>
      </c>
      <c r="G287" s="50" t="s">
        <v>468</v>
      </c>
      <c r="H287" s="50" t="s">
        <v>46</v>
      </c>
    </row>
    <row r="288" spans="1:8" x14ac:dyDescent="0.2">
      <c r="A288" s="50">
        <v>2581</v>
      </c>
      <c r="B288" s="50" t="s">
        <v>340</v>
      </c>
      <c r="C288" s="50">
        <v>21</v>
      </c>
      <c r="D288" s="50" t="s">
        <v>43</v>
      </c>
      <c r="E288" s="50">
        <v>2</v>
      </c>
      <c r="F288" s="50" t="s">
        <v>44</v>
      </c>
      <c r="G288" s="50" t="s">
        <v>468</v>
      </c>
      <c r="H288" s="50" t="s">
        <v>46</v>
      </c>
    </row>
    <row r="289" spans="1:8" x14ac:dyDescent="0.2">
      <c r="A289" s="50">
        <v>2582</v>
      </c>
      <c r="B289" s="50" t="s">
        <v>341</v>
      </c>
      <c r="C289" s="50">
        <v>21</v>
      </c>
      <c r="D289" s="50" t="s">
        <v>43</v>
      </c>
      <c r="E289" s="50">
        <v>2</v>
      </c>
      <c r="F289" s="50" t="s">
        <v>44</v>
      </c>
      <c r="G289" s="50" t="s">
        <v>468</v>
      </c>
      <c r="H289" s="50" t="s">
        <v>46</v>
      </c>
    </row>
    <row r="290" spans="1:8" x14ac:dyDescent="0.2">
      <c r="A290" s="50">
        <v>2583</v>
      </c>
      <c r="B290" s="50" t="s">
        <v>342</v>
      </c>
      <c r="C290" s="50">
        <v>22</v>
      </c>
      <c r="D290" s="50" t="s">
        <v>119</v>
      </c>
      <c r="E290" s="50">
        <v>2</v>
      </c>
      <c r="F290" s="50" t="s">
        <v>44</v>
      </c>
      <c r="G290" s="50" t="s">
        <v>120</v>
      </c>
      <c r="H290" s="50" t="s">
        <v>46</v>
      </c>
    </row>
    <row r="291" spans="1:8" x14ac:dyDescent="0.2">
      <c r="A291" s="50">
        <v>2584</v>
      </c>
      <c r="B291" s="50" t="s">
        <v>343</v>
      </c>
      <c r="C291" s="50">
        <v>22</v>
      </c>
      <c r="D291" s="50" t="s">
        <v>119</v>
      </c>
      <c r="E291" s="50">
        <v>2</v>
      </c>
      <c r="F291" s="50" t="s">
        <v>44</v>
      </c>
      <c r="G291" s="50" t="s">
        <v>120</v>
      </c>
      <c r="H291" s="5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13" ma:contentTypeDescription="Skapa ett nytt dokument." ma:contentTypeScope="" ma:versionID="84479cf7e6a6b43fbbfeaef20295baf0">
  <xsd:schema xmlns:xsd="http://www.w3.org/2001/XMLSchema" xmlns:xs="http://www.w3.org/2001/XMLSchema" xmlns:p="http://schemas.microsoft.com/office/2006/metadata/properties" xmlns:ns2="7c4da9c8-694d-4ee0-aca6-82ab5b85be04" xmlns:ns3="17c6f7ac-0690-44eb-b0b7-6a0a1ed295d9" targetNamespace="http://schemas.microsoft.com/office/2006/metadata/properties" ma:root="true" ma:fieldsID="73d738b5921c068366eb75d7e99d00b1" ns2:_="" ns3:_="">
    <xsd:import namespace="7c4da9c8-694d-4ee0-aca6-82ab5b85be04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7c6f7ac-0690-44eb-b0b7-6a0a1ed295d9">
      <UserInfo>
        <DisplayName>Jan Persson</DisplayName>
        <AccountId>23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4D030-812F-4785-AD2E-4EC8C728E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da9c8-694d-4ee0-aca6-82ab5b85be04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C7A805-00D1-4CD4-AD0C-BAA0D3B58A98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17c6f7ac-0690-44eb-b0b7-6a0a1ed295d9"/>
    <ds:schemaRef ds:uri="7c4da9c8-694d-4ee0-aca6-82ab5b85be0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1E3EF2-ACFE-4936-A177-52A6CF4EA6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Information</vt:lpstr>
      <vt:lpstr>Kommun_Indelning_2021</vt:lpstr>
      <vt:lpstr>FA15_indelning_2021</vt:lpstr>
      <vt:lpstr>Förändring 2014-2021</vt:lpstr>
      <vt:lpstr>Stora_städer_nationell</vt:lpstr>
      <vt:lpstr>Stora städer_EU</vt:lpstr>
      <vt:lpstr>Kommunindelning Beräkning</vt:lpstr>
      <vt:lpstr>FA_indelning Beräkning</vt:lpstr>
      <vt:lpstr>Kommun_datafil</vt:lpstr>
      <vt:lpstr>FA_datafil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Pichler</dc:creator>
  <cp:keywords/>
  <dc:description/>
  <cp:lastModifiedBy>Jan Persson</cp:lastModifiedBy>
  <cp:revision/>
  <dcterms:created xsi:type="dcterms:W3CDTF">2021-08-20T07:00:14Z</dcterms:created>
  <dcterms:modified xsi:type="dcterms:W3CDTF">2021-08-31T09:07:38Z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</Properties>
</file>